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250" windowHeight="4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Sheet1!$A$1:$AQ$50</definedName>
  </definedNames>
  <calcPr calcId="145621"/>
</workbook>
</file>

<file path=xl/calcChain.xml><?xml version="1.0" encoding="utf-8"?>
<calcChain xmlns="http://schemas.openxmlformats.org/spreadsheetml/2006/main">
  <c r="BD6" i="1" l="1"/>
  <c r="BD7" i="1"/>
  <c r="BC7" i="1"/>
  <c r="BB7" i="1"/>
  <c r="BA7" i="1"/>
  <c r="AZ7" i="1"/>
  <c r="AY7" i="1"/>
  <c r="AX7" i="1"/>
  <c r="AW7" i="1"/>
  <c r="AV7" i="1"/>
  <c r="AU7" i="1"/>
  <c r="BC6" i="1"/>
  <c r="BB6" i="1"/>
  <c r="BA6" i="1"/>
  <c r="AZ6" i="1"/>
  <c r="AY6" i="1"/>
  <c r="AX6" i="1"/>
  <c r="AW6" i="1"/>
  <c r="AV6" i="1"/>
  <c r="AU6" i="1"/>
  <c r="AT7" i="1"/>
  <c r="BE7" i="1" s="1"/>
  <c r="AT6" i="1"/>
  <c r="BE4" i="1"/>
  <c r="BE3" i="1"/>
  <c r="BE6" i="1" l="1"/>
  <c r="N50" i="1"/>
  <c r="F50" i="1"/>
  <c r="G47" i="1"/>
  <c r="D47" i="1"/>
  <c r="D49" i="1" s="1"/>
  <c r="AI4" i="1" l="1"/>
  <c r="AI5" i="1"/>
  <c r="AI6" i="1"/>
  <c r="AI7" i="1"/>
  <c r="AI8" i="1"/>
  <c r="AI9" i="1"/>
  <c r="AI10" i="1"/>
  <c r="AI11" i="1"/>
  <c r="AI13" i="1"/>
  <c r="AI12" i="1"/>
  <c r="AI14" i="1"/>
  <c r="AI15" i="1"/>
  <c r="AI17" i="1"/>
  <c r="AI18" i="1"/>
  <c r="AI16" i="1"/>
  <c r="AI19" i="1"/>
  <c r="AI20" i="1"/>
  <c r="AI21" i="1"/>
  <c r="AI22" i="1"/>
  <c r="AI23" i="1"/>
  <c r="AI24" i="1"/>
  <c r="AI25" i="1"/>
  <c r="AI26" i="1"/>
  <c r="AI27" i="1"/>
  <c r="AI41" i="1"/>
  <c r="AI29" i="1"/>
  <c r="AI42" i="1"/>
  <c r="AI28" i="1"/>
  <c r="AI30" i="1"/>
  <c r="AI35" i="1"/>
  <c r="AI31" i="1"/>
  <c r="AI32" i="1"/>
  <c r="AI33" i="1"/>
  <c r="AI34" i="1"/>
  <c r="AI36" i="1"/>
  <c r="AI37" i="1"/>
  <c r="AI38" i="1"/>
  <c r="AI39" i="1"/>
  <c r="AI40" i="1"/>
  <c r="AI3" i="1"/>
  <c r="AM35" i="1" l="1"/>
  <c r="AM28" i="1"/>
  <c r="AM42" i="1"/>
  <c r="AM41" i="1"/>
  <c r="AM31" i="1"/>
  <c r="AM32" i="1"/>
  <c r="AM33" i="1"/>
  <c r="AF47" i="1"/>
  <c r="AF46" i="1"/>
  <c r="AF49" i="1" l="1"/>
  <c r="AD47" i="1"/>
  <c r="AD46" i="1"/>
  <c r="AD49" i="1" s="1"/>
  <c r="AC50" i="1" l="1"/>
  <c r="AM48" i="1" l="1"/>
  <c r="AN48" i="1" s="1"/>
  <c r="AA47" i="1"/>
  <c r="AA49" i="1" s="1"/>
  <c r="AM30" i="1" l="1"/>
  <c r="Q29" i="1" l="1"/>
  <c r="AM29" i="1" l="1"/>
  <c r="W47" i="1"/>
  <c r="W46" i="1"/>
  <c r="Q27" i="1"/>
  <c r="Q25" i="1"/>
  <c r="AM27" i="1" l="1"/>
  <c r="AM25" i="1"/>
  <c r="W49" i="1"/>
  <c r="T47" i="1"/>
  <c r="T49" i="1" s="1"/>
  <c r="AM43" i="1" l="1"/>
  <c r="AN43" i="1" s="1"/>
  <c r="AM45" i="1"/>
  <c r="AN45" i="1" s="1"/>
  <c r="Q26" i="1"/>
  <c r="O47" i="1"/>
  <c r="O49" i="1" s="1"/>
  <c r="Q19" i="1" l="1"/>
  <c r="Q34" i="1"/>
  <c r="S50" i="1"/>
  <c r="L47" i="1" l="1"/>
  <c r="L46" i="1"/>
  <c r="L49" i="1" l="1"/>
  <c r="J47" i="1"/>
  <c r="J49" i="1" s="1"/>
  <c r="Q9" i="1"/>
  <c r="AM9" i="1" s="1"/>
  <c r="Q24" i="1"/>
  <c r="Q40" i="1" l="1"/>
  <c r="AM40" i="1" s="1"/>
  <c r="Q38" i="1"/>
  <c r="AM38" i="1" s="1"/>
  <c r="Q39" i="1"/>
  <c r="AM39" i="1" s="1"/>
  <c r="G46" i="1"/>
  <c r="AM46" i="1" s="1"/>
  <c r="AN46" i="1" s="1"/>
  <c r="G49" i="1" l="1"/>
  <c r="AM47" i="1"/>
  <c r="AN47" i="1" l="1"/>
  <c r="AN49" i="1" s="1"/>
  <c r="AM49" i="1"/>
  <c r="AH50" i="1"/>
  <c r="Z50" i="1"/>
  <c r="V50" i="1"/>
  <c r="I50" i="1"/>
  <c r="C50" i="1"/>
  <c r="AM50" i="1" l="1"/>
  <c r="AN50" i="1" s="1"/>
  <c r="Q23" i="1"/>
  <c r="Q8" i="1"/>
  <c r="Q15" i="1" l="1"/>
  <c r="Q17" i="1"/>
  <c r="Q22" i="1"/>
  <c r="Q6" i="1"/>
  <c r="Q3" i="1"/>
  <c r="AM3" i="1" s="1"/>
  <c r="Q10" i="1"/>
  <c r="Q16" i="1"/>
  <c r="AM16" i="1" s="1"/>
  <c r="Q11" i="1"/>
  <c r="Q7" i="1"/>
  <c r="Q37" i="1"/>
  <c r="Q13" i="1"/>
  <c r="Q12" i="1"/>
  <c r="Q18" i="1"/>
  <c r="Q5" i="1"/>
  <c r="Q36" i="1"/>
  <c r="Q14" i="1"/>
  <c r="Q20" i="1"/>
  <c r="Q21" i="1"/>
  <c r="Q4" i="1"/>
  <c r="AM4" i="1" s="1"/>
  <c r="AM34" i="1" l="1"/>
  <c r="AM37" i="1"/>
  <c r="AM21" i="1"/>
  <c r="AM17" i="1"/>
  <c r="AM8" i="1"/>
  <c r="AM7" i="1"/>
  <c r="AM18" i="1"/>
  <c r="AM36" i="1"/>
  <c r="AM14" i="1"/>
  <c r="AM19" i="1"/>
  <c r="AM24" i="1"/>
  <c r="AM22" i="1"/>
  <c r="AM20" i="1"/>
  <c r="AM10" i="1"/>
  <c r="AM11" i="1"/>
  <c r="AM15" i="1"/>
  <c r="AM23" i="1"/>
  <c r="AM12" i="1"/>
  <c r="AM6" i="1"/>
  <c r="AM5" i="1"/>
  <c r="AM26" i="1"/>
  <c r="AM13" i="1"/>
</calcChain>
</file>

<file path=xl/sharedStrings.xml><?xml version="1.0" encoding="utf-8"?>
<sst xmlns="http://schemas.openxmlformats.org/spreadsheetml/2006/main" count="136" uniqueCount="88">
  <si>
    <t>Meetings = 3 pts Participation = 2 pts</t>
  </si>
  <si>
    <t>Feb meeting</t>
  </si>
  <si>
    <t>Mitchell - 2/28</t>
  </si>
  <si>
    <t>March meeting</t>
  </si>
  <si>
    <t>April Meeting</t>
  </si>
  <si>
    <t>May meeting</t>
  </si>
  <si>
    <t>Logan Martin -5/9</t>
  </si>
  <si>
    <t>June meeting</t>
  </si>
  <si>
    <t>Smith (solo) - 6/6</t>
  </si>
  <si>
    <t>1st half winner</t>
  </si>
  <si>
    <t>participation</t>
  </si>
  <si>
    <t>July meeting</t>
  </si>
  <si>
    <t>Warrior - 7/11</t>
  </si>
  <si>
    <t>AUGUST BREAK</t>
  </si>
  <si>
    <t>Neely Henry - 9/26</t>
  </si>
  <si>
    <t>October meeting</t>
  </si>
  <si>
    <t>Lay - 10/10</t>
  </si>
  <si>
    <t>Classic - 11/14</t>
  </si>
  <si>
    <t>November meeting</t>
  </si>
  <si>
    <t xml:space="preserve">AOY points leader </t>
  </si>
  <si>
    <t>AOY points</t>
  </si>
  <si>
    <t>2nd half winner</t>
  </si>
  <si>
    <t xml:space="preserve"> =</t>
  </si>
  <si>
    <t>Fish 7 tournaments to qualify for the Classic</t>
  </si>
  <si>
    <t>Top 8 places qualify for the Classic</t>
  </si>
  <si>
    <t>Participation and Tournaments Points Total</t>
  </si>
  <si>
    <t>Terry Jones</t>
  </si>
  <si>
    <t>Jim Garrison</t>
  </si>
  <si>
    <t>Harry Freeman</t>
  </si>
  <si>
    <t>Wyman Freeman</t>
  </si>
  <si>
    <t>Bill Poske</t>
  </si>
  <si>
    <t>Barry Shaw</t>
  </si>
  <si>
    <t>Larry Bailey</t>
  </si>
  <si>
    <t>Joe Meads</t>
  </si>
  <si>
    <t>Steve House</t>
  </si>
  <si>
    <t>Greg Cardwell</t>
  </si>
  <si>
    <t>Bob Lane</t>
  </si>
  <si>
    <t>Kevin Orr</t>
  </si>
  <si>
    <t>Paul Norman</t>
  </si>
  <si>
    <t>Buddy Ballard</t>
  </si>
  <si>
    <t>Drew Traffenstedt</t>
  </si>
  <si>
    <t>Vance traffenstedt</t>
  </si>
  <si>
    <t>Don Hathaway</t>
  </si>
  <si>
    <t>Mark Hearn</t>
  </si>
  <si>
    <t>Mark Howard</t>
  </si>
  <si>
    <t>Terry White</t>
  </si>
  <si>
    <t>input:</t>
  </si>
  <si>
    <t>1st half points</t>
  </si>
  <si>
    <t>2nd half points</t>
  </si>
  <si>
    <t>boats</t>
  </si>
  <si>
    <t>Big Fish</t>
  </si>
  <si>
    <t># fished</t>
  </si>
  <si>
    <t># at meeting</t>
  </si>
  <si>
    <t xml:space="preserve">September meeting </t>
  </si>
  <si>
    <t>Ed Price</t>
  </si>
  <si>
    <t>Jordan - 3/14</t>
  </si>
  <si>
    <t>Guntersville - 4/4</t>
  </si>
  <si>
    <t>Dan Close</t>
  </si>
  <si>
    <t>total fish</t>
  </si>
  <si>
    <t>average weight</t>
  </si>
  <si>
    <t>total weight</t>
  </si>
  <si>
    <t>Tyler Howard</t>
  </si>
  <si>
    <t>Tyler White</t>
  </si>
  <si>
    <t>Chris Hearn</t>
  </si>
  <si>
    <t>Tony Caldwell</t>
  </si>
  <si>
    <t>Lay - 5/2</t>
  </si>
  <si>
    <t>Chris White</t>
  </si>
  <si>
    <t>Darbin DeWitt</t>
  </si>
  <si>
    <t xml:space="preserve">1st  </t>
  </si>
  <si>
    <t>aver</t>
  </si>
  <si>
    <t>total</t>
  </si>
  <si>
    <t>GUEST - Jake</t>
  </si>
  <si>
    <t>GUEST - Carson</t>
  </si>
  <si>
    <t>Guntersville  -10/31</t>
  </si>
  <si>
    <t>GUEST - Connor Neal</t>
  </si>
  <si>
    <t>Alan Neal</t>
  </si>
  <si>
    <t>winning weight</t>
  </si>
  <si>
    <t>event fished</t>
  </si>
  <si>
    <t>Greg Caldwell</t>
  </si>
  <si>
    <t>GUEST - Richard</t>
  </si>
  <si>
    <t>GUEST - Anthony</t>
  </si>
  <si>
    <t>GUEST -</t>
  </si>
  <si>
    <t>GUEST - Ben</t>
  </si>
  <si>
    <t>GUEST - Russ Ballard</t>
  </si>
  <si>
    <t>GUEST - Rusty Jones</t>
  </si>
  <si>
    <t>GUEST - Kery Wilson</t>
  </si>
  <si>
    <t>GUEST - Darin</t>
  </si>
  <si>
    <t>decided by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</si>
</sst>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textRotation="90"/>
    </xf>
    <xf numFmtId="0" fontId="3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Alignment="1"/>
    <xf numFmtId="0" fontId="4" fillId="0" borderId="0" xfId="0" applyFont="1" applyAlignment="1"/>
    <xf numFmtId="0" fontId="0" fillId="0" borderId="0" xfId="0" applyFill="1" applyBorder="1"/>
    <xf numFmtId="0" fontId="6" fillId="0" borderId="0" xfId="0" applyFont="1" applyFill="1" applyBorder="1"/>
    <xf numFmtId="0" fontId="0" fillId="2" borderId="0" xfId="0" applyFill="1"/>
    <xf numFmtId="0" fontId="0" fillId="2" borderId="0" xfId="0" applyFill="1" applyAlignment="1">
      <alignment textRotation="90"/>
    </xf>
    <xf numFmtId="0" fontId="6" fillId="2" borderId="0" xfId="0" applyFont="1" applyFill="1" applyBorder="1"/>
    <xf numFmtId="0" fontId="6" fillId="0" borderId="0" xfId="0" applyFont="1" applyBorder="1" applyAlignment="1"/>
    <xf numFmtId="0" fontId="0" fillId="0" borderId="0" xfId="0" applyFill="1" applyAlignment="1">
      <alignment textRotation="90"/>
    </xf>
    <xf numFmtId="0" fontId="0" fillId="0" borderId="0" xfId="0" applyFill="1"/>
    <xf numFmtId="0" fontId="1" fillId="2" borderId="0" xfId="0" applyFont="1" applyFill="1"/>
    <xf numFmtId="0" fontId="7" fillId="0" borderId="0" xfId="0" applyFont="1" applyBorder="1" applyAlignment="1"/>
    <xf numFmtId="0" fontId="9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4" xfId="0" applyFont="1" applyFill="1" applyBorder="1"/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2" fillId="2" borderId="0" xfId="0" applyFont="1" applyFill="1"/>
    <xf numFmtId="0" fontId="14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3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/>
    </xf>
    <xf numFmtId="0" fontId="15" fillId="0" borderId="4" xfId="0" applyFont="1" applyFill="1" applyBorder="1"/>
    <xf numFmtId="0" fontId="16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/>
    <xf numFmtId="0" fontId="15" fillId="0" borderId="0" xfId="0" applyFont="1" applyBorder="1" applyAlignment="1">
      <alignment textRotation="90" wrapText="1"/>
    </xf>
    <xf numFmtId="0" fontId="15" fillId="0" borderId="5" xfId="0" applyFont="1" applyBorder="1" applyAlignment="1">
      <alignment textRotation="90" wrapText="1"/>
    </xf>
    <xf numFmtId="0" fontId="15" fillId="0" borderId="0" xfId="0" applyFont="1" applyFill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6" fillId="5" borderId="0" xfId="0" applyFont="1" applyFill="1" applyBorder="1" applyAlignment="1"/>
    <xf numFmtId="2" fontId="11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7" fillId="0" borderId="0" xfId="0" applyFont="1" applyAlignment="1"/>
    <xf numFmtId="0" fontId="18" fillId="0" borderId="2" xfId="0" applyFont="1" applyBorder="1" applyAlignment="1">
      <alignment horizontal="center" textRotation="90" wrapText="1"/>
    </xf>
    <xf numFmtId="0" fontId="19" fillId="0" borderId="0" xfId="0" applyFont="1" applyBorder="1" applyAlignment="1"/>
    <xf numFmtId="0" fontId="20" fillId="0" borderId="0" xfId="0" applyFont="1" applyBorder="1" applyAlignment="1"/>
    <xf numFmtId="0" fontId="18" fillId="0" borderId="0" xfId="0" applyFont="1" applyFill="1"/>
    <xf numFmtId="0" fontId="17" fillId="0" borderId="0" xfId="0" applyFont="1" applyFill="1" applyBorder="1" applyAlignment="1"/>
    <xf numFmtId="0" fontId="21" fillId="3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164" fontId="23" fillId="3" borderId="0" xfId="1" applyNumberFormat="1" applyFont="1" applyFill="1" applyBorder="1" applyAlignment="1">
      <alignment horizontal="center"/>
    </xf>
    <xf numFmtId="43" fontId="23" fillId="3" borderId="0" xfId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17" fillId="0" borderId="0" xfId="0" applyFont="1" applyFill="1" applyAlignment="1">
      <alignment textRotation="90"/>
    </xf>
    <xf numFmtId="0" fontId="17" fillId="0" borderId="0" xfId="0" applyFont="1" applyAlignment="1">
      <alignment textRotation="90"/>
    </xf>
    <xf numFmtId="0" fontId="20" fillId="4" borderId="0" xfId="0" applyFont="1" applyFill="1" applyBorder="1" applyAlignment="1"/>
    <xf numFmtId="2" fontId="23" fillId="3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24" fillId="0" borderId="0" xfId="0" applyFont="1" applyAlignment="1"/>
    <xf numFmtId="2" fontId="22" fillId="4" borderId="0" xfId="0" applyNumberFormat="1" applyFont="1" applyFill="1" applyBorder="1" applyAlignment="1">
      <alignment horizontal="center"/>
    </xf>
    <xf numFmtId="165" fontId="23" fillId="3" borderId="0" xfId="0" applyNumberFormat="1" applyFont="1" applyFill="1" applyBorder="1" applyAlignment="1">
      <alignment horizontal="center"/>
    </xf>
    <xf numFmtId="0" fontId="17" fillId="0" borderId="0" xfId="0" applyFont="1"/>
    <xf numFmtId="0" fontId="18" fillId="4" borderId="0" xfId="0" applyFont="1" applyFill="1" applyBorder="1" applyAlignment="1"/>
    <xf numFmtId="0" fontId="6" fillId="0" borderId="0" xfId="0" applyFont="1" applyFill="1" applyBorder="1" applyAlignment="1"/>
    <xf numFmtId="0" fontId="20" fillId="6" borderId="0" xfId="0" applyFont="1" applyFill="1" applyBorder="1" applyAlignment="1"/>
    <xf numFmtId="166" fontId="11" fillId="3" borderId="0" xfId="0" applyNumberFormat="1" applyFont="1" applyFill="1" applyBorder="1" applyAlignment="1">
      <alignment horizontal="center"/>
    </xf>
    <xf numFmtId="0" fontId="0" fillId="6" borderId="4" xfId="0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165" fontId="22" fillId="4" borderId="0" xfId="0" applyNumberFormat="1" applyFont="1" applyFill="1" applyBorder="1" applyAlignment="1">
      <alignment horizontal="center"/>
    </xf>
    <xf numFmtId="0" fontId="12" fillId="6" borderId="4" xfId="0" applyFont="1" applyFill="1" applyBorder="1"/>
    <xf numFmtId="0" fontId="17" fillId="6" borderId="0" xfId="0" applyFont="1" applyFill="1" applyBorder="1" applyAlignment="1"/>
    <xf numFmtId="0" fontId="18" fillId="6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Border="1"/>
    <xf numFmtId="0" fontId="26" fillId="0" borderId="0" xfId="0" applyFont="1" applyFill="1"/>
    <xf numFmtId="0" fontId="6" fillId="0" borderId="0" xfId="0" applyFont="1" applyFill="1" applyBorder="1" applyAlignment="1">
      <alignment horizontal="center"/>
    </xf>
    <xf numFmtId="0" fontId="19" fillId="4" borderId="0" xfId="0" applyFont="1" applyFill="1" applyBorder="1" applyAlignment="1"/>
    <xf numFmtId="0" fontId="19" fillId="6" borderId="0" xfId="0" applyFont="1" applyFill="1" applyBorder="1" applyAlignment="1"/>
    <xf numFmtId="0" fontId="16" fillId="0" borderId="0" xfId="0" applyFont="1" applyBorder="1" applyAlignment="1"/>
    <xf numFmtId="0" fontId="6" fillId="7" borderId="0" xfId="0" applyFont="1" applyFill="1" applyBorder="1" applyAlignment="1"/>
    <xf numFmtId="0" fontId="6" fillId="8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25" fillId="9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49286</xdr:rowOff>
    </xdr:from>
    <xdr:to>
      <xdr:col>1</xdr:col>
      <xdr:colOff>1028700</xdr:colOff>
      <xdr:row>0</xdr:row>
      <xdr:rowOff>752474</xdr:rowOff>
    </xdr:to>
    <xdr:pic>
      <xdr:nvPicPr>
        <xdr:cNvPr id="2" name="Picture 1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286"/>
          <a:ext cx="952500" cy="70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85725</xdr:colOff>
      <xdr:row>0</xdr:row>
      <xdr:rowOff>44748</xdr:rowOff>
    </xdr:from>
    <xdr:to>
      <xdr:col>41</xdr:col>
      <xdr:colOff>152400</xdr:colOff>
      <xdr:row>0</xdr:row>
      <xdr:rowOff>762000</xdr:rowOff>
    </xdr:to>
    <xdr:pic>
      <xdr:nvPicPr>
        <xdr:cNvPr id="3" name="Picture 2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4748"/>
          <a:ext cx="971550" cy="71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2"/>
  <sheetViews>
    <sheetView tabSelected="1" workbookViewId="0">
      <pane xSplit="36" ySplit="2" topLeftCell="AK43" activePane="bottomRight" state="frozen"/>
      <selection pane="topRight" activeCell="AK1" sqref="AK1"/>
      <selection pane="bottomLeft" activeCell="A3" sqref="A3"/>
      <selection pane="bottomRight" activeCell="O44" sqref="O44"/>
    </sheetView>
  </sheetViews>
  <sheetFormatPr defaultRowHeight="15" x14ac:dyDescent="0.25"/>
  <cols>
    <col min="1" max="1" width="4.28515625" customWidth="1"/>
    <col min="2" max="2" width="15.7109375" customWidth="1"/>
    <col min="3" max="3" width="3" style="2" customWidth="1"/>
    <col min="4" max="4" width="5.140625" style="77" bestFit="1" customWidth="1"/>
    <col min="5" max="6" width="3" style="2" customWidth="1"/>
    <col min="7" max="7" width="4.85546875" style="77" bestFit="1" customWidth="1"/>
    <col min="8" max="9" width="3" style="2" customWidth="1"/>
    <col min="10" max="10" width="4.85546875" style="77" customWidth="1"/>
    <col min="11" max="11" width="3.140625" style="2" bestFit="1" customWidth="1"/>
    <col min="12" max="12" width="4.42578125" style="77" customWidth="1"/>
    <col min="13" max="13" width="3.140625" style="2" bestFit="1" customWidth="1"/>
    <col min="14" max="14" width="3" style="2" customWidth="1"/>
    <col min="15" max="15" width="4.85546875" style="77" bestFit="1" customWidth="1"/>
    <col min="16" max="19" width="3" customWidth="1"/>
    <col min="20" max="20" width="4.85546875" style="84" bestFit="1" customWidth="1"/>
    <col min="21" max="21" width="3" customWidth="1"/>
    <col min="22" max="22" width="3" style="2" customWidth="1"/>
    <col min="23" max="23" width="4" style="77" bestFit="1" customWidth="1"/>
    <col min="24" max="26" width="3" style="2" customWidth="1"/>
    <col min="27" max="27" width="4" style="77" customWidth="1"/>
    <col min="28" max="29" width="3" style="2" customWidth="1"/>
    <col min="30" max="30" width="4.5703125" style="77" customWidth="1"/>
    <col min="31" max="31" width="3" style="2" customWidth="1"/>
    <col min="32" max="32" width="4.85546875" style="77" customWidth="1"/>
    <col min="33" max="33" width="3" style="2" customWidth="1"/>
    <col min="34" max="34" width="3.42578125" customWidth="1"/>
    <col min="35" max="35" width="4.140625" style="2" customWidth="1"/>
    <col min="36" max="36" width="3" style="2" customWidth="1"/>
    <col min="37" max="37" width="3" customWidth="1"/>
    <col min="38" max="38" width="16.140625" customWidth="1"/>
    <col min="39" max="39" width="5.42578125" customWidth="1"/>
    <col min="40" max="40" width="4.7109375" customWidth="1"/>
    <col min="41" max="41" width="3.42578125" customWidth="1"/>
    <col min="42" max="42" width="3.140625" customWidth="1"/>
    <col min="43" max="43" width="4.5703125" customWidth="1"/>
    <col min="44" max="44" width="5.140625" style="77" bestFit="1" customWidth="1"/>
    <col min="46" max="58" width="3.7109375" customWidth="1"/>
  </cols>
  <sheetData>
    <row r="1" spans="1:57" s="11" customFormat="1" ht="63.75" customHeight="1" x14ac:dyDescent="0.5">
      <c r="D1" s="64"/>
      <c r="G1" s="64"/>
      <c r="I1" s="34" t="s">
        <v>25</v>
      </c>
      <c r="J1" s="64"/>
      <c r="L1" s="81"/>
      <c r="O1" s="64"/>
      <c r="S1" s="12"/>
      <c r="T1" s="64"/>
      <c r="W1" s="64"/>
      <c r="AA1" s="64"/>
      <c r="AD1" s="64"/>
      <c r="AF1" s="64"/>
      <c r="AR1" s="64"/>
      <c r="AT1" s="11">
        <v>15</v>
      </c>
      <c r="AU1" s="11">
        <v>12</v>
      </c>
      <c r="AV1" s="11">
        <v>10</v>
      </c>
      <c r="AW1" s="11">
        <v>8</v>
      </c>
      <c r="AX1" s="11">
        <v>6</v>
      </c>
      <c r="AY1" s="11">
        <v>5</v>
      </c>
      <c r="AZ1" s="11">
        <v>4</v>
      </c>
      <c r="BA1" s="11">
        <v>3</v>
      </c>
      <c r="BB1" s="11">
        <v>2</v>
      </c>
      <c r="BC1" s="11">
        <v>1</v>
      </c>
    </row>
    <row r="2" spans="1:57" s="1" customFormat="1" ht="86.25" customHeight="1" x14ac:dyDescent="0.2">
      <c r="A2" s="3" t="s">
        <v>77</v>
      </c>
      <c r="B2" s="4" t="s">
        <v>0</v>
      </c>
      <c r="C2" s="6" t="s">
        <v>1</v>
      </c>
      <c r="D2" s="65" t="s">
        <v>2</v>
      </c>
      <c r="E2" s="42" t="s">
        <v>10</v>
      </c>
      <c r="F2" s="6" t="s">
        <v>3</v>
      </c>
      <c r="G2" s="65" t="s">
        <v>55</v>
      </c>
      <c r="H2" s="42" t="s">
        <v>10</v>
      </c>
      <c r="I2" s="6" t="s">
        <v>4</v>
      </c>
      <c r="J2" s="65" t="s">
        <v>56</v>
      </c>
      <c r="K2" s="42" t="s">
        <v>10</v>
      </c>
      <c r="L2" s="65" t="s">
        <v>65</v>
      </c>
      <c r="M2" s="42" t="s">
        <v>10</v>
      </c>
      <c r="N2" s="6" t="s">
        <v>5</v>
      </c>
      <c r="O2" s="65" t="s">
        <v>6</v>
      </c>
      <c r="P2" s="42" t="s">
        <v>10</v>
      </c>
      <c r="Q2" s="6" t="s">
        <v>47</v>
      </c>
      <c r="R2" s="5" t="s">
        <v>9</v>
      </c>
      <c r="S2" s="6" t="s">
        <v>7</v>
      </c>
      <c r="T2" s="65" t="s">
        <v>8</v>
      </c>
      <c r="U2" s="42" t="s">
        <v>10</v>
      </c>
      <c r="V2" s="6" t="s">
        <v>11</v>
      </c>
      <c r="W2" s="65" t="s">
        <v>12</v>
      </c>
      <c r="X2" s="42" t="s">
        <v>10</v>
      </c>
      <c r="Y2" s="5" t="s">
        <v>13</v>
      </c>
      <c r="Z2" s="6" t="s">
        <v>53</v>
      </c>
      <c r="AA2" s="65" t="s">
        <v>14</v>
      </c>
      <c r="AB2" s="42" t="s">
        <v>10</v>
      </c>
      <c r="AC2" s="6" t="s">
        <v>15</v>
      </c>
      <c r="AD2" s="65" t="s">
        <v>16</v>
      </c>
      <c r="AE2" s="42" t="s">
        <v>10</v>
      </c>
      <c r="AF2" s="65" t="s">
        <v>73</v>
      </c>
      <c r="AG2" s="42" t="s">
        <v>10</v>
      </c>
      <c r="AH2" s="6" t="s">
        <v>18</v>
      </c>
      <c r="AI2" s="6" t="s">
        <v>48</v>
      </c>
      <c r="AJ2" s="5" t="s">
        <v>21</v>
      </c>
      <c r="AK2" s="5" t="s">
        <v>17</v>
      </c>
      <c r="AL2" s="5" t="s">
        <v>19</v>
      </c>
      <c r="AM2" s="6" t="s">
        <v>20</v>
      </c>
      <c r="AN2" s="4"/>
      <c r="AO2" s="4"/>
      <c r="AP2" s="4"/>
      <c r="AQ2" s="7"/>
      <c r="AR2" s="65"/>
      <c r="AT2" s="1">
        <v>1</v>
      </c>
      <c r="AU2" s="1">
        <v>2</v>
      </c>
      <c r="AV2" s="1">
        <v>3</v>
      </c>
      <c r="AW2" s="1">
        <v>4</v>
      </c>
      <c r="AX2" s="1">
        <v>5</v>
      </c>
      <c r="AY2" s="1">
        <v>6</v>
      </c>
      <c r="AZ2" s="1">
        <v>7</v>
      </c>
      <c r="BA2" s="1">
        <v>8</v>
      </c>
      <c r="BB2" s="1">
        <v>9</v>
      </c>
      <c r="BC2" s="1">
        <v>10</v>
      </c>
    </row>
    <row r="3" spans="1:57" x14ac:dyDescent="0.25">
      <c r="A3" s="89">
        <v>10</v>
      </c>
      <c r="B3" s="97" t="s">
        <v>26</v>
      </c>
      <c r="C3" s="22">
        <v>3</v>
      </c>
      <c r="D3" s="66">
        <v>6</v>
      </c>
      <c r="E3" s="102">
        <v>2</v>
      </c>
      <c r="F3" s="18">
        <v>3</v>
      </c>
      <c r="G3" s="67">
        <v>12</v>
      </c>
      <c r="H3" s="18">
        <v>2</v>
      </c>
      <c r="I3" s="18"/>
      <c r="J3" s="67">
        <v>10</v>
      </c>
      <c r="K3" s="18">
        <v>2</v>
      </c>
      <c r="L3" s="67">
        <v>8</v>
      </c>
      <c r="M3" s="18">
        <v>2</v>
      </c>
      <c r="N3" s="18">
        <v>3</v>
      </c>
      <c r="O3" s="67">
        <v>6</v>
      </c>
      <c r="P3" s="18">
        <v>2</v>
      </c>
      <c r="Q3" s="18">
        <f t="shared" ref="Q3:Q27" si="0">SUM(C3:P3)</f>
        <v>61</v>
      </c>
      <c r="R3" s="18"/>
      <c r="S3" s="18">
        <v>3</v>
      </c>
      <c r="T3" s="67">
        <v>15</v>
      </c>
      <c r="U3" s="18">
        <v>2</v>
      </c>
      <c r="V3" s="18">
        <v>3</v>
      </c>
      <c r="W3" s="67">
        <v>10</v>
      </c>
      <c r="X3" s="18">
        <v>2</v>
      </c>
      <c r="Y3" s="18"/>
      <c r="Z3" s="18">
        <v>3</v>
      </c>
      <c r="AA3" s="67">
        <v>5</v>
      </c>
      <c r="AB3" s="18">
        <v>2</v>
      </c>
      <c r="AC3" s="18">
        <v>3</v>
      </c>
      <c r="AD3" s="67">
        <v>10</v>
      </c>
      <c r="AE3" s="18">
        <v>2</v>
      </c>
      <c r="AF3" s="87"/>
      <c r="AG3" s="18">
        <v>2</v>
      </c>
      <c r="AH3" s="18"/>
      <c r="AI3" s="18">
        <f t="shared" ref="AI3:AI42" si="1">SUM(S3:AH3)</f>
        <v>62</v>
      </c>
      <c r="AJ3" s="59" t="s">
        <v>68</v>
      </c>
      <c r="AK3" s="103"/>
      <c r="AL3" s="99" t="s">
        <v>87</v>
      </c>
      <c r="AM3" s="104">
        <f t="shared" ref="AM3:AM42" si="2">+AI3+Q3</f>
        <v>123</v>
      </c>
      <c r="AN3" s="9"/>
      <c r="AO3" s="13">
        <v>1</v>
      </c>
      <c r="AP3" s="9" t="s">
        <v>22</v>
      </c>
      <c r="AQ3" s="10">
        <v>15</v>
      </c>
      <c r="AR3" s="66"/>
      <c r="AT3">
        <v>1</v>
      </c>
      <c r="AU3">
        <v>1</v>
      </c>
      <c r="AV3" s="18">
        <v>3</v>
      </c>
      <c r="AW3">
        <v>1</v>
      </c>
      <c r="AX3">
        <v>2</v>
      </c>
      <c r="AY3">
        <v>1</v>
      </c>
      <c r="BD3">
        <v>1</v>
      </c>
      <c r="BE3">
        <f>SUM(AT3:BD3)</f>
        <v>10</v>
      </c>
    </row>
    <row r="4" spans="1:57" x14ac:dyDescent="0.25">
      <c r="A4" s="89">
        <v>10</v>
      </c>
      <c r="B4" s="97" t="s">
        <v>27</v>
      </c>
      <c r="C4" s="22">
        <v>3</v>
      </c>
      <c r="D4" s="66">
        <v>12</v>
      </c>
      <c r="E4" s="102">
        <v>2</v>
      </c>
      <c r="F4" s="18">
        <v>3</v>
      </c>
      <c r="G4" s="67">
        <v>6</v>
      </c>
      <c r="H4" s="18">
        <v>2</v>
      </c>
      <c r="I4" s="18">
        <v>3</v>
      </c>
      <c r="J4" s="67">
        <v>15</v>
      </c>
      <c r="K4" s="18">
        <v>2</v>
      </c>
      <c r="L4" s="67">
        <v>15</v>
      </c>
      <c r="M4" s="18">
        <v>2</v>
      </c>
      <c r="N4" s="18">
        <v>3</v>
      </c>
      <c r="O4" s="67">
        <v>4</v>
      </c>
      <c r="P4" s="18">
        <v>2</v>
      </c>
      <c r="Q4" s="18">
        <f t="shared" si="0"/>
        <v>74</v>
      </c>
      <c r="R4" s="18"/>
      <c r="S4" s="18">
        <v>3</v>
      </c>
      <c r="T4" s="87"/>
      <c r="U4" s="18">
        <v>2</v>
      </c>
      <c r="V4" s="18"/>
      <c r="W4" s="67">
        <v>5</v>
      </c>
      <c r="X4" s="18">
        <v>2</v>
      </c>
      <c r="Y4" s="18"/>
      <c r="Z4" s="18">
        <v>3</v>
      </c>
      <c r="AA4" s="78">
        <v>12</v>
      </c>
      <c r="AB4" s="18">
        <v>2</v>
      </c>
      <c r="AC4" s="18">
        <v>3</v>
      </c>
      <c r="AD4" s="67">
        <v>8</v>
      </c>
      <c r="AE4" s="18">
        <v>2</v>
      </c>
      <c r="AF4" s="67">
        <v>2</v>
      </c>
      <c r="AG4" s="18">
        <v>2</v>
      </c>
      <c r="AH4" s="18">
        <v>3</v>
      </c>
      <c r="AI4" s="18">
        <f t="shared" si="1"/>
        <v>49</v>
      </c>
      <c r="AJ4" s="18"/>
      <c r="AK4" s="103"/>
      <c r="AL4" s="18" t="s">
        <v>87</v>
      </c>
      <c r="AM4" s="104">
        <f t="shared" si="2"/>
        <v>123</v>
      </c>
      <c r="AN4" s="9"/>
      <c r="AO4" s="13">
        <v>2</v>
      </c>
      <c r="AP4" s="9" t="s">
        <v>22</v>
      </c>
      <c r="AQ4" s="10">
        <v>12</v>
      </c>
      <c r="AR4" s="66"/>
      <c r="AT4">
        <v>2</v>
      </c>
      <c r="AU4">
        <v>2</v>
      </c>
      <c r="AV4" s="18"/>
      <c r="AW4">
        <v>1</v>
      </c>
      <c r="AX4">
        <v>1</v>
      </c>
      <c r="AY4">
        <v>1</v>
      </c>
      <c r="AZ4">
        <v>1</v>
      </c>
      <c r="BB4">
        <v>1</v>
      </c>
      <c r="BD4">
        <v>1</v>
      </c>
      <c r="BE4">
        <f>SUM(AT4:BD4)</f>
        <v>10</v>
      </c>
    </row>
    <row r="5" spans="1:57" x14ac:dyDescent="0.25">
      <c r="A5" s="89">
        <v>8</v>
      </c>
      <c r="B5" s="96" t="s">
        <v>30</v>
      </c>
      <c r="C5" s="22">
        <v>3</v>
      </c>
      <c r="D5" s="100">
        <v>15</v>
      </c>
      <c r="E5" s="102">
        <v>2</v>
      </c>
      <c r="F5" s="18">
        <v>3</v>
      </c>
      <c r="G5" s="78">
        <v>15</v>
      </c>
      <c r="H5" s="18">
        <v>2</v>
      </c>
      <c r="I5" s="18">
        <v>3</v>
      </c>
      <c r="J5" s="67">
        <v>15</v>
      </c>
      <c r="K5" s="18">
        <v>2</v>
      </c>
      <c r="L5" s="78">
        <v>10</v>
      </c>
      <c r="M5" s="18">
        <v>2</v>
      </c>
      <c r="N5" s="18">
        <v>3</v>
      </c>
      <c r="O5" s="67">
        <v>8</v>
      </c>
      <c r="P5" s="18">
        <v>2</v>
      </c>
      <c r="Q5" s="18">
        <f t="shared" si="0"/>
        <v>85</v>
      </c>
      <c r="R5" s="59" t="s">
        <v>68</v>
      </c>
      <c r="S5" s="18"/>
      <c r="T5" s="87"/>
      <c r="U5" s="18">
        <v>2</v>
      </c>
      <c r="V5" s="18">
        <v>3</v>
      </c>
      <c r="W5" s="87"/>
      <c r="X5" s="18">
        <v>2</v>
      </c>
      <c r="Y5" s="18"/>
      <c r="Z5" s="18"/>
      <c r="AA5" s="67">
        <v>8</v>
      </c>
      <c r="AB5" s="18">
        <v>2</v>
      </c>
      <c r="AC5" s="18"/>
      <c r="AD5" s="67"/>
      <c r="AE5" s="18"/>
      <c r="AF5" s="67">
        <v>10</v>
      </c>
      <c r="AG5" s="18">
        <v>2</v>
      </c>
      <c r="AH5" s="18">
        <v>3</v>
      </c>
      <c r="AI5" s="18">
        <f t="shared" si="1"/>
        <v>32</v>
      </c>
      <c r="AJ5" s="18"/>
      <c r="AK5" s="103"/>
      <c r="AL5" s="18"/>
      <c r="AM5" s="86">
        <f t="shared" si="2"/>
        <v>117</v>
      </c>
      <c r="AN5" s="9"/>
      <c r="AO5" s="13">
        <v>3</v>
      </c>
      <c r="AP5" s="9" t="s">
        <v>22</v>
      </c>
      <c r="AQ5" s="10">
        <v>10</v>
      </c>
      <c r="AR5" s="66"/>
      <c r="AV5" s="18"/>
    </row>
    <row r="6" spans="1:57" x14ac:dyDescent="0.25">
      <c r="A6" s="89">
        <v>10</v>
      </c>
      <c r="B6" s="96" t="s">
        <v>28</v>
      </c>
      <c r="C6" s="22">
        <v>3</v>
      </c>
      <c r="D6" s="66">
        <v>10</v>
      </c>
      <c r="E6" s="102">
        <v>2</v>
      </c>
      <c r="F6" s="18"/>
      <c r="G6" s="67">
        <v>10</v>
      </c>
      <c r="H6" s="18">
        <v>2</v>
      </c>
      <c r="I6" s="18">
        <v>3</v>
      </c>
      <c r="J6" s="67">
        <v>3</v>
      </c>
      <c r="K6" s="18">
        <v>2</v>
      </c>
      <c r="L6" s="67">
        <v>5</v>
      </c>
      <c r="M6" s="18">
        <v>2</v>
      </c>
      <c r="N6" s="18">
        <v>3</v>
      </c>
      <c r="O6" s="67">
        <v>10</v>
      </c>
      <c r="P6" s="18">
        <v>2</v>
      </c>
      <c r="Q6" s="18">
        <f t="shared" si="0"/>
        <v>57</v>
      </c>
      <c r="R6" s="18"/>
      <c r="S6" s="18">
        <v>3</v>
      </c>
      <c r="T6" s="67">
        <v>6</v>
      </c>
      <c r="U6" s="18">
        <v>2</v>
      </c>
      <c r="V6" s="18">
        <v>3</v>
      </c>
      <c r="W6" s="87"/>
      <c r="X6" s="18">
        <v>2</v>
      </c>
      <c r="Y6" s="18"/>
      <c r="Z6" s="18">
        <v>3</v>
      </c>
      <c r="AA6" s="67">
        <v>2</v>
      </c>
      <c r="AB6" s="18">
        <v>2</v>
      </c>
      <c r="AC6" s="18">
        <v>3</v>
      </c>
      <c r="AD6" s="67">
        <v>6</v>
      </c>
      <c r="AE6" s="18">
        <v>2</v>
      </c>
      <c r="AF6" s="67">
        <v>12</v>
      </c>
      <c r="AG6" s="18">
        <v>2</v>
      </c>
      <c r="AH6" s="18">
        <v>3</v>
      </c>
      <c r="AI6" s="18">
        <f t="shared" si="1"/>
        <v>51</v>
      </c>
      <c r="AJ6" s="18"/>
      <c r="AK6" s="103"/>
      <c r="AL6" s="18"/>
      <c r="AM6" s="86">
        <f t="shared" si="2"/>
        <v>108</v>
      </c>
      <c r="AN6" s="9"/>
      <c r="AO6" s="9">
        <v>4</v>
      </c>
      <c r="AP6" s="9" t="s">
        <v>22</v>
      </c>
      <c r="AQ6" s="10">
        <v>8</v>
      </c>
      <c r="AR6" s="66"/>
      <c r="AT6">
        <f>+AT3*AT1</f>
        <v>15</v>
      </c>
      <c r="AU6">
        <f t="shared" ref="AU6:BC6" si="3">+AU3*AU1</f>
        <v>12</v>
      </c>
      <c r="AV6">
        <f t="shared" si="3"/>
        <v>30</v>
      </c>
      <c r="AW6">
        <f t="shared" si="3"/>
        <v>8</v>
      </c>
      <c r="AX6">
        <f t="shared" si="3"/>
        <v>12</v>
      </c>
      <c r="AY6">
        <f t="shared" si="3"/>
        <v>5</v>
      </c>
      <c r="AZ6">
        <f t="shared" si="3"/>
        <v>0</v>
      </c>
      <c r="BA6">
        <f t="shared" si="3"/>
        <v>0</v>
      </c>
      <c r="BB6">
        <f t="shared" si="3"/>
        <v>0</v>
      </c>
      <c r="BC6">
        <f t="shared" si="3"/>
        <v>0</v>
      </c>
      <c r="BD6">
        <f>7*3</f>
        <v>21</v>
      </c>
      <c r="BE6">
        <f t="shared" ref="BE6:BE7" si="4">SUM(AT6:BD6)</f>
        <v>103</v>
      </c>
    </row>
    <row r="7" spans="1:57" x14ac:dyDescent="0.25">
      <c r="A7" s="93">
        <v>7</v>
      </c>
      <c r="B7" s="96" t="s">
        <v>43</v>
      </c>
      <c r="C7" s="22"/>
      <c r="D7" s="66"/>
      <c r="E7" s="102"/>
      <c r="F7" s="18">
        <v>3</v>
      </c>
      <c r="G7" s="67"/>
      <c r="H7" s="18"/>
      <c r="I7" s="18">
        <v>3</v>
      </c>
      <c r="J7" s="78">
        <v>8</v>
      </c>
      <c r="K7" s="18">
        <v>2</v>
      </c>
      <c r="L7" s="67">
        <v>15</v>
      </c>
      <c r="M7" s="18">
        <v>2</v>
      </c>
      <c r="N7" s="18">
        <v>3</v>
      </c>
      <c r="O7" s="67">
        <v>12</v>
      </c>
      <c r="P7" s="18">
        <v>2</v>
      </c>
      <c r="Q7" s="18">
        <f t="shared" si="0"/>
        <v>50</v>
      </c>
      <c r="R7" s="18"/>
      <c r="S7" s="18">
        <v>3</v>
      </c>
      <c r="T7" s="87"/>
      <c r="U7" s="18">
        <v>2</v>
      </c>
      <c r="V7" s="18"/>
      <c r="W7" s="67"/>
      <c r="X7" s="18"/>
      <c r="Y7" s="18"/>
      <c r="Z7" s="18">
        <v>3</v>
      </c>
      <c r="AA7" s="67">
        <v>10</v>
      </c>
      <c r="AB7" s="18">
        <v>2</v>
      </c>
      <c r="AC7" s="18">
        <v>3</v>
      </c>
      <c r="AD7" s="67">
        <v>12</v>
      </c>
      <c r="AE7" s="18">
        <v>2</v>
      </c>
      <c r="AF7" s="67">
        <v>15</v>
      </c>
      <c r="AG7" s="18">
        <v>2</v>
      </c>
      <c r="AH7" s="18">
        <v>3</v>
      </c>
      <c r="AI7" s="18">
        <f t="shared" si="1"/>
        <v>57</v>
      </c>
      <c r="AJ7" s="18"/>
      <c r="AK7" s="103"/>
      <c r="AL7" s="18"/>
      <c r="AM7" s="86">
        <f t="shared" si="2"/>
        <v>107</v>
      </c>
      <c r="AN7" s="9"/>
      <c r="AO7" s="9">
        <v>5</v>
      </c>
      <c r="AP7" s="9" t="s">
        <v>22</v>
      </c>
      <c r="AQ7" s="10">
        <v>6</v>
      </c>
      <c r="AR7" s="66"/>
      <c r="AT7">
        <f>+AT4*AT1</f>
        <v>30</v>
      </c>
      <c r="AU7">
        <f t="shared" ref="AU7:BC7" si="5">+AU4*AU1</f>
        <v>24</v>
      </c>
      <c r="AV7">
        <f t="shared" si="5"/>
        <v>0</v>
      </c>
      <c r="AW7">
        <f t="shared" si="5"/>
        <v>8</v>
      </c>
      <c r="AX7">
        <f t="shared" si="5"/>
        <v>6</v>
      </c>
      <c r="AY7">
        <f t="shared" si="5"/>
        <v>5</v>
      </c>
      <c r="AZ7">
        <f t="shared" si="5"/>
        <v>4</v>
      </c>
      <c r="BA7">
        <f t="shared" si="5"/>
        <v>0</v>
      </c>
      <c r="BB7">
        <f t="shared" si="5"/>
        <v>2</v>
      </c>
      <c r="BC7">
        <f t="shared" si="5"/>
        <v>0</v>
      </c>
      <c r="BD7">
        <f>8*3</f>
        <v>24</v>
      </c>
      <c r="BE7">
        <f t="shared" si="4"/>
        <v>103</v>
      </c>
    </row>
    <row r="8" spans="1:57" x14ac:dyDescent="0.25">
      <c r="A8" s="89">
        <v>7</v>
      </c>
      <c r="B8" s="96" t="s">
        <v>32</v>
      </c>
      <c r="C8" s="22">
        <v>3</v>
      </c>
      <c r="D8" s="66">
        <v>8</v>
      </c>
      <c r="E8" s="102">
        <v>2</v>
      </c>
      <c r="F8" s="18">
        <v>3</v>
      </c>
      <c r="G8" s="67">
        <v>8</v>
      </c>
      <c r="H8" s="18">
        <v>2</v>
      </c>
      <c r="I8" s="18">
        <v>3</v>
      </c>
      <c r="J8" s="67">
        <v>12</v>
      </c>
      <c r="K8" s="18">
        <v>2</v>
      </c>
      <c r="L8" s="67">
        <v>12</v>
      </c>
      <c r="M8" s="18">
        <v>2</v>
      </c>
      <c r="N8" s="18"/>
      <c r="O8" s="67">
        <v>5</v>
      </c>
      <c r="P8" s="18">
        <v>2</v>
      </c>
      <c r="Q8" s="18">
        <f t="shared" si="0"/>
        <v>64</v>
      </c>
      <c r="R8" s="18"/>
      <c r="S8" s="18">
        <v>3</v>
      </c>
      <c r="T8" s="67">
        <v>10</v>
      </c>
      <c r="U8" s="18">
        <v>2</v>
      </c>
      <c r="V8" s="18"/>
      <c r="W8" s="67"/>
      <c r="X8" s="18"/>
      <c r="Y8" s="18"/>
      <c r="Z8" s="18"/>
      <c r="AA8" s="67"/>
      <c r="AB8" s="18"/>
      <c r="AC8" s="18"/>
      <c r="AD8" s="67"/>
      <c r="AE8" s="18"/>
      <c r="AF8" s="67">
        <v>8</v>
      </c>
      <c r="AG8" s="18">
        <v>2</v>
      </c>
      <c r="AH8" s="18"/>
      <c r="AI8" s="18">
        <f t="shared" si="1"/>
        <v>25</v>
      </c>
      <c r="AJ8" s="18"/>
      <c r="AK8" s="103"/>
      <c r="AL8" s="18"/>
      <c r="AM8" s="86">
        <f t="shared" si="2"/>
        <v>89</v>
      </c>
      <c r="AN8" s="9"/>
      <c r="AO8" s="9">
        <v>6</v>
      </c>
      <c r="AP8" s="9" t="s">
        <v>22</v>
      </c>
      <c r="AQ8" s="10">
        <v>5</v>
      </c>
      <c r="AR8" s="66"/>
      <c r="AV8" s="18"/>
    </row>
    <row r="9" spans="1:57" x14ac:dyDescent="0.25">
      <c r="A9" s="89">
        <v>6</v>
      </c>
      <c r="B9" s="96" t="s">
        <v>63</v>
      </c>
      <c r="C9" s="22"/>
      <c r="D9" s="66"/>
      <c r="E9" s="102"/>
      <c r="F9" s="18"/>
      <c r="G9" s="67"/>
      <c r="H9" s="18"/>
      <c r="I9" s="18"/>
      <c r="J9" s="67">
        <v>8</v>
      </c>
      <c r="K9" s="18">
        <v>2</v>
      </c>
      <c r="L9" s="67"/>
      <c r="M9" s="18"/>
      <c r="N9" s="18"/>
      <c r="O9" s="67">
        <v>12</v>
      </c>
      <c r="P9" s="18">
        <v>2</v>
      </c>
      <c r="Q9" s="18">
        <f t="shared" si="0"/>
        <v>24</v>
      </c>
      <c r="R9" s="18"/>
      <c r="S9" s="18"/>
      <c r="T9" s="78">
        <v>12</v>
      </c>
      <c r="U9" s="18">
        <v>2</v>
      </c>
      <c r="V9" s="18"/>
      <c r="W9" s="67"/>
      <c r="X9" s="18"/>
      <c r="Y9" s="18"/>
      <c r="Z9" s="18"/>
      <c r="AA9" s="67">
        <v>10</v>
      </c>
      <c r="AB9" s="18">
        <v>2</v>
      </c>
      <c r="AC9" s="18"/>
      <c r="AD9" s="67">
        <v>12</v>
      </c>
      <c r="AE9" s="18">
        <v>2</v>
      </c>
      <c r="AF9" s="78">
        <v>15</v>
      </c>
      <c r="AG9" s="18">
        <v>2</v>
      </c>
      <c r="AH9" s="18"/>
      <c r="AI9" s="18">
        <f t="shared" si="1"/>
        <v>57</v>
      </c>
      <c r="AJ9" s="18"/>
      <c r="AK9" s="103"/>
      <c r="AL9" s="18"/>
      <c r="AM9" s="86">
        <f t="shared" si="2"/>
        <v>81</v>
      </c>
      <c r="AN9" s="9"/>
      <c r="AO9" s="9">
        <v>7</v>
      </c>
      <c r="AP9" s="9" t="s">
        <v>22</v>
      </c>
      <c r="AQ9" s="10">
        <v>4</v>
      </c>
      <c r="AR9" s="66"/>
      <c r="AV9" s="18"/>
    </row>
    <row r="10" spans="1:57" x14ac:dyDescent="0.25">
      <c r="A10" s="89">
        <v>7</v>
      </c>
      <c r="B10" s="96" t="s">
        <v>29</v>
      </c>
      <c r="C10" s="22">
        <v>3</v>
      </c>
      <c r="D10" s="66"/>
      <c r="E10" s="102"/>
      <c r="F10" s="18"/>
      <c r="G10" s="67"/>
      <c r="H10" s="18"/>
      <c r="I10" s="18">
        <v>3</v>
      </c>
      <c r="J10" s="67">
        <v>3</v>
      </c>
      <c r="K10" s="18">
        <v>2</v>
      </c>
      <c r="L10" s="67">
        <v>5</v>
      </c>
      <c r="M10" s="18">
        <v>2</v>
      </c>
      <c r="N10" s="18">
        <v>3</v>
      </c>
      <c r="O10" s="67">
        <v>10</v>
      </c>
      <c r="P10" s="18">
        <v>2</v>
      </c>
      <c r="Q10" s="18">
        <f t="shared" si="0"/>
        <v>33</v>
      </c>
      <c r="R10" s="18"/>
      <c r="S10" s="18">
        <v>3</v>
      </c>
      <c r="T10" s="87"/>
      <c r="U10" s="18">
        <v>2</v>
      </c>
      <c r="V10" s="18">
        <v>3</v>
      </c>
      <c r="W10" s="87"/>
      <c r="X10" s="18">
        <v>2</v>
      </c>
      <c r="Y10" s="18"/>
      <c r="Z10" s="18">
        <v>3</v>
      </c>
      <c r="AA10" s="67">
        <v>2</v>
      </c>
      <c r="AB10" s="18">
        <v>2</v>
      </c>
      <c r="AC10" s="18">
        <v>3</v>
      </c>
      <c r="AD10" s="67">
        <v>6</v>
      </c>
      <c r="AE10" s="18">
        <v>2</v>
      </c>
      <c r="AF10" s="67">
        <v>12</v>
      </c>
      <c r="AG10" s="18">
        <v>2</v>
      </c>
      <c r="AH10" s="18">
        <v>3</v>
      </c>
      <c r="AI10" s="18">
        <f t="shared" si="1"/>
        <v>45</v>
      </c>
      <c r="AJ10" s="18"/>
      <c r="AK10" s="103"/>
      <c r="AL10" s="18"/>
      <c r="AM10" s="86">
        <f t="shared" si="2"/>
        <v>78</v>
      </c>
      <c r="AN10" s="9"/>
      <c r="AO10" s="9">
        <v>8</v>
      </c>
      <c r="AP10" s="9" t="s">
        <v>22</v>
      </c>
      <c r="AQ10" s="10">
        <v>3</v>
      </c>
      <c r="AR10" s="66"/>
      <c r="AV10" s="18"/>
    </row>
    <row r="11" spans="1:57" x14ac:dyDescent="0.25">
      <c r="A11" s="89">
        <v>7</v>
      </c>
      <c r="B11" s="96" t="s">
        <v>45</v>
      </c>
      <c r="C11" s="22">
        <v>3</v>
      </c>
      <c r="D11" s="66"/>
      <c r="E11" s="102"/>
      <c r="F11" s="18">
        <v>3</v>
      </c>
      <c r="G11" s="67">
        <v>2</v>
      </c>
      <c r="H11" s="18">
        <v>2</v>
      </c>
      <c r="I11" s="18"/>
      <c r="J11" s="67">
        <v>5</v>
      </c>
      <c r="K11" s="18">
        <v>2</v>
      </c>
      <c r="L11" s="67">
        <v>6</v>
      </c>
      <c r="M11" s="18">
        <v>2</v>
      </c>
      <c r="N11" s="18"/>
      <c r="O11" s="67"/>
      <c r="P11" s="18"/>
      <c r="Q11" s="18">
        <f t="shared" si="0"/>
        <v>25</v>
      </c>
      <c r="R11" s="18"/>
      <c r="S11" s="18"/>
      <c r="T11" s="67"/>
      <c r="U11" s="18"/>
      <c r="V11" s="18"/>
      <c r="W11" s="67">
        <v>12</v>
      </c>
      <c r="X11" s="18">
        <v>2</v>
      </c>
      <c r="Y11" s="18"/>
      <c r="Z11" s="18"/>
      <c r="AA11" s="67">
        <v>6</v>
      </c>
      <c r="AB11" s="18">
        <v>2</v>
      </c>
      <c r="AC11" s="18">
        <v>3</v>
      </c>
      <c r="AD11" s="78">
        <v>15</v>
      </c>
      <c r="AE11" s="18">
        <v>2</v>
      </c>
      <c r="AF11" s="67">
        <v>4</v>
      </c>
      <c r="AG11" s="18">
        <v>2</v>
      </c>
      <c r="AH11" s="18"/>
      <c r="AI11" s="18">
        <f t="shared" si="1"/>
        <v>48</v>
      </c>
      <c r="AJ11" s="18"/>
      <c r="AK11" s="103"/>
      <c r="AL11" s="18"/>
      <c r="AM11" s="86">
        <f t="shared" si="2"/>
        <v>73</v>
      </c>
      <c r="AN11" s="9"/>
      <c r="AO11" s="9">
        <v>9</v>
      </c>
      <c r="AP11" s="9" t="s">
        <v>22</v>
      </c>
      <c r="AQ11" s="10">
        <v>2</v>
      </c>
      <c r="AR11" s="66"/>
      <c r="AV11" s="18"/>
    </row>
    <row r="12" spans="1:57" x14ac:dyDescent="0.25">
      <c r="A12" s="89">
        <v>7</v>
      </c>
      <c r="B12" s="96" t="s">
        <v>34</v>
      </c>
      <c r="C12" s="22">
        <v>3</v>
      </c>
      <c r="D12" s="101"/>
      <c r="E12" s="102">
        <v>2</v>
      </c>
      <c r="F12" s="18">
        <v>3</v>
      </c>
      <c r="G12" s="67">
        <v>12</v>
      </c>
      <c r="H12" s="18">
        <v>2</v>
      </c>
      <c r="I12" s="18"/>
      <c r="J12" s="67">
        <v>5</v>
      </c>
      <c r="K12" s="18">
        <v>2</v>
      </c>
      <c r="L12" s="67"/>
      <c r="M12" s="18"/>
      <c r="N12" s="18"/>
      <c r="O12" s="67"/>
      <c r="P12" s="18"/>
      <c r="Q12" s="18">
        <f t="shared" si="0"/>
        <v>29</v>
      </c>
      <c r="R12" s="18"/>
      <c r="S12" s="18">
        <v>3</v>
      </c>
      <c r="T12" s="87"/>
      <c r="U12" s="18">
        <v>2</v>
      </c>
      <c r="V12" s="18">
        <v>3</v>
      </c>
      <c r="W12" s="87"/>
      <c r="X12" s="18">
        <v>2</v>
      </c>
      <c r="Y12" s="18"/>
      <c r="Z12" s="18"/>
      <c r="AA12" s="67">
        <v>12</v>
      </c>
      <c r="AB12" s="18">
        <v>2</v>
      </c>
      <c r="AC12" s="18">
        <v>3</v>
      </c>
      <c r="AD12" s="67">
        <v>5</v>
      </c>
      <c r="AE12" s="18">
        <v>2</v>
      </c>
      <c r="AF12" s="67"/>
      <c r="AG12" s="18"/>
      <c r="AH12" s="18">
        <v>3</v>
      </c>
      <c r="AI12" s="18">
        <f t="shared" si="1"/>
        <v>37</v>
      </c>
      <c r="AJ12" s="18"/>
      <c r="AK12" s="103"/>
      <c r="AL12" s="18"/>
      <c r="AM12" s="86">
        <f t="shared" si="2"/>
        <v>66</v>
      </c>
      <c r="AN12" s="9"/>
      <c r="AO12" s="9">
        <v>10</v>
      </c>
      <c r="AP12" s="9" t="s">
        <v>22</v>
      </c>
      <c r="AQ12" s="10">
        <v>1</v>
      </c>
      <c r="AR12" s="66"/>
      <c r="AV12" s="18"/>
    </row>
    <row r="13" spans="1:57" x14ac:dyDescent="0.25">
      <c r="A13" s="89">
        <v>8</v>
      </c>
      <c r="B13" s="96" t="s">
        <v>42</v>
      </c>
      <c r="C13" s="22">
        <v>3</v>
      </c>
      <c r="D13" s="101"/>
      <c r="E13" s="102">
        <v>2</v>
      </c>
      <c r="F13" s="18">
        <v>3</v>
      </c>
      <c r="G13" s="67">
        <v>4</v>
      </c>
      <c r="H13" s="18">
        <v>2</v>
      </c>
      <c r="I13" s="18"/>
      <c r="J13" s="67"/>
      <c r="K13" s="18"/>
      <c r="L13" s="87"/>
      <c r="M13" s="18">
        <v>2</v>
      </c>
      <c r="N13" s="18">
        <v>3</v>
      </c>
      <c r="O13" s="67">
        <v>3</v>
      </c>
      <c r="P13" s="18">
        <v>2</v>
      </c>
      <c r="Q13" s="18">
        <f t="shared" si="0"/>
        <v>24</v>
      </c>
      <c r="R13" s="18"/>
      <c r="S13" s="18"/>
      <c r="T13" s="67"/>
      <c r="U13" s="18"/>
      <c r="V13" s="18">
        <v>3</v>
      </c>
      <c r="W13" s="67">
        <v>8</v>
      </c>
      <c r="X13" s="18">
        <v>2</v>
      </c>
      <c r="Y13" s="18"/>
      <c r="Z13" s="18">
        <v>3</v>
      </c>
      <c r="AA13" s="67">
        <v>4</v>
      </c>
      <c r="AB13" s="18">
        <v>2</v>
      </c>
      <c r="AC13" s="18">
        <v>3</v>
      </c>
      <c r="AD13" s="67">
        <v>4</v>
      </c>
      <c r="AE13" s="18">
        <v>2</v>
      </c>
      <c r="AF13" s="67">
        <v>2</v>
      </c>
      <c r="AG13" s="18">
        <v>2</v>
      </c>
      <c r="AH13" s="18"/>
      <c r="AI13" s="18">
        <f t="shared" si="1"/>
        <v>35</v>
      </c>
      <c r="AJ13" s="18"/>
      <c r="AK13" s="103"/>
      <c r="AL13" s="18"/>
      <c r="AM13" s="86">
        <f t="shared" si="2"/>
        <v>59</v>
      </c>
      <c r="AN13" s="9"/>
      <c r="AO13" s="9"/>
      <c r="AP13" s="9"/>
      <c r="AQ13" s="10"/>
      <c r="AR13" s="66"/>
      <c r="AV13" s="18"/>
    </row>
    <row r="14" spans="1:57" x14ac:dyDescent="0.25">
      <c r="A14" s="8">
        <v>5</v>
      </c>
      <c r="B14" s="96" t="s">
        <v>39</v>
      </c>
      <c r="C14" s="22">
        <v>3</v>
      </c>
      <c r="D14" s="101"/>
      <c r="E14" s="102">
        <v>2</v>
      </c>
      <c r="F14" s="18">
        <v>3</v>
      </c>
      <c r="G14" s="67">
        <v>15</v>
      </c>
      <c r="H14" s="18">
        <v>2</v>
      </c>
      <c r="I14" s="18">
        <v>3</v>
      </c>
      <c r="J14" s="67"/>
      <c r="K14" s="18"/>
      <c r="L14" s="87"/>
      <c r="M14" s="18">
        <v>2</v>
      </c>
      <c r="N14" s="18">
        <v>3</v>
      </c>
      <c r="O14" s="78">
        <v>15</v>
      </c>
      <c r="P14" s="18">
        <v>2</v>
      </c>
      <c r="Q14" s="18">
        <f t="shared" si="0"/>
        <v>50</v>
      </c>
      <c r="R14" s="18"/>
      <c r="S14" s="18">
        <v>3</v>
      </c>
      <c r="T14" s="67"/>
      <c r="U14" s="18"/>
      <c r="V14" s="18"/>
      <c r="W14" s="67"/>
      <c r="X14" s="18"/>
      <c r="Y14" s="18"/>
      <c r="Z14" s="18"/>
      <c r="AA14" s="67"/>
      <c r="AB14" s="18"/>
      <c r="AC14" s="18"/>
      <c r="AD14" s="67">
        <v>3</v>
      </c>
      <c r="AE14" s="18">
        <v>2</v>
      </c>
      <c r="AF14" s="67"/>
      <c r="AG14" s="18"/>
      <c r="AH14" s="18"/>
      <c r="AI14" s="18">
        <f t="shared" si="1"/>
        <v>8</v>
      </c>
      <c r="AJ14" s="18"/>
      <c r="AK14" s="18"/>
      <c r="AL14" s="18"/>
      <c r="AM14" s="86">
        <f t="shared" si="2"/>
        <v>58</v>
      </c>
      <c r="AN14" s="9"/>
      <c r="AO14" s="105" t="s">
        <v>24</v>
      </c>
      <c r="AP14" s="105"/>
      <c r="AQ14" s="106"/>
      <c r="AR14" s="66"/>
      <c r="AV14" s="18"/>
    </row>
    <row r="15" spans="1:57" x14ac:dyDescent="0.25">
      <c r="A15" s="8">
        <v>4</v>
      </c>
      <c r="B15" s="96" t="s">
        <v>40</v>
      </c>
      <c r="C15" s="22"/>
      <c r="D15" s="66">
        <v>15</v>
      </c>
      <c r="E15" s="102">
        <v>2</v>
      </c>
      <c r="F15" s="18"/>
      <c r="G15" s="67"/>
      <c r="H15" s="18"/>
      <c r="I15" s="18"/>
      <c r="J15" s="67"/>
      <c r="K15" s="18"/>
      <c r="L15" s="67"/>
      <c r="M15" s="18"/>
      <c r="N15" s="18">
        <v>3</v>
      </c>
      <c r="O15" s="67"/>
      <c r="P15" s="18"/>
      <c r="Q15" s="18">
        <f t="shared" si="0"/>
        <v>20</v>
      </c>
      <c r="R15" s="18"/>
      <c r="S15" s="18">
        <v>3</v>
      </c>
      <c r="T15" s="67"/>
      <c r="U15" s="18"/>
      <c r="V15" s="18"/>
      <c r="W15" s="67">
        <v>5</v>
      </c>
      <c r="X15" s="18">
        <v>2</v>
      </c>
      <c r="Y15" s="18"/>
      <c r="Z15" s="18">
        <v>3</v>
      </c>
      <c r="AA15" s="67">
        <v>15</v>
      </c>
      <c r="AB15" s="18">
        <v>2</v>
      </c>
      <c r="AC15" s="18"/>
      <c r="AD15" s="67"/>
      <c r="AE15" s="18"/>
      <c r="AF15" s="67">
        <v>4</v>
      </c>
      <c r="AG15" s="18">
        <v>2</v>
      </c>
      <c r="AH15" s="18"/>
      <c r="AI15" s="18">
        <f t="shared" si="1"/>
        <v>36</v>
      </c>
      <c r="AJ15" s="18"/>
      <c r="AK15" s="18"/>
      <c r="AL15" s="18"/>
      <c r="AM15" s="18">
        <f t="shared" si="2"/>
        <v>56</v>
      </c>
      <c r="AN15" s="9"/>
      <c r="AO15" s="105"/>
      <c r="AP15" s="105"/>
      <c r="AQ15" s="106"/>
      <c r="AR15" s="66"/>
      <c r="AV15" s="18"/>
    </row>
    <row r="16" spans="1:57" x14ac:dyDescent="0.25">
      <c r="A16" s="35">
        <v>3</v>
      </c>
      <c r="B16" s="96" t="s">
        <v>41</v>
      </c>
      <c r="C16" s="22"/>
      <c r="D16" s="66"/>
      <c r="E16" s="102"/>
      <c r="F16" s="18">
        <v>3</v>
      </c>
      <c r="G16" s="67"/>
      <c r="H16" s="18"/>
      <c r="I16" s="18"/>
      <c r="J16" s="67"/>
      <c r="K16" s="18"/>
      <c r="L16" s="67"/>
      <c r="M16" s="18"/>
      <c r="N16" s="18">
        <v>3</v>
      </c>
      <c r="O16" s="67"/>
      <c r="P16" s="18"/>
      <c r="Q16" s="18">
        <f t="shared" si="0"/>
        <v>6</v>
      </c>
      <c r="R16" s="37"/>
      <c r="S16" s="37">
        <v>3</v>
      </c>
      <c r="T16" s="80"/>
      <c r="U16" s="37"/>
      <c r="V16" s="37">
        <v>3</v>
      </c>
      <c r="W16" s="85">
        <v>15</v>
      </c>
      <c r="X16" s="37">
        <v>2</v>
      </c>
      <c r="Y16" s="37"/>
      <c r="Z16" s="37">
        <v>3</v>
      </c>
      <c r="AA16" s="80">
        <v>15</v>
      </c>
      <c r="AB16" s="37">
        <v>2</v>
      </c>
      <c r="AC16" s="37"/>
      <c r="AD16" s="80"/>
      <c r="AE16" s="37"/>
      <c r="AF16" s="95"/>
      <c r="AG16" s="37">
        <v>2</v>
      </c>
      <c r="AH16" s="37">
        <v>3</v>
      </c>
      <c r="AI16" s="18">
        <f t="shared" si="1"/>
        <v>48</v>
      </c>
      <c r="AJ16" s="37"/>
      <c r="AK16" s="37"/>
      <c r="AL16" s="18"/>
      <c r="AM16" s="18">
        <f t="shared" si="2"/>
        <v>54</v>
      </c>
      <c r="AN16" s="9"/>
      <c r="AO16" s="105"/>
      <c r="AP16" s="105"/>
      <c r="AQ16" s="106"/>
      <c r="AR16" s="66"/>
      <c r="AV16" s="18"/>
    </row>
    <row r="17" spans="1:48" x14ac:dyDescent="0.25">
      <c r="A17" s="8">
        <v>6</v>
      </c>
      <c r="B17" s="96" t="s">
        <v>36</v>
      </c>
      <c r="C17" s="22">
        <v>3</v>
      </c>
      <c r="D17" s="66">
        <v>6</v>
      </c>
      <c r="E17" s="102">
        <v>2</v>
      </c>
      <c r="F17" s="18">
        <v>3</v>
      </c>
      <c r="G17" s="67">
        <v>5</v>
      </c>
      <c r="H17" s="18">
        <v>2</v>
      </c>
      <c r="I17" s="18"/>
      <c r="J17" s="67"/>
      <c r="K17" s="18"/>
      <c r="L17" s="67">
        <v>8</v>
      </c>
      <c r="M17" s="18">
        <v>2</v>
      </c>
      <c r="N17" s="18"/>
      <c r="O17" s="67">
        <v>2</v>
      </c>
      <c r="P17" s="18">
        <v>2</v>
      </c>
      <c r="Q17" s="18">
        <f t="shared" si="0"/>
        <v>35</v>
      </c>
      <c r="R17" s="18"/>
      <c r="S17" s="18">
        <v>3</v>
      </c>
      <c r="T17" s="87"/>
      <c r="U17" s="18">
        <v>2</v>
      </c>
      <c r="V17" s="18"/>
      <c r="W17" s="67"/>
      <c r="X17" s="18"/>
      <c r="Y17" s="18"/>
      <c r="Z17" s="18">
        <v>3</v>
      </c>
      <c r="AA17" s="67">
        <v>5</v>
      </c>
      <c r="AB17" s="18">
        <v>2</v>
      </c>
      <c r="AC17" s="18">
        <v>3</v>
      </c>
      <c r="AD17" s="67"/>
      <c r="AE17" s="18"/>
      <c r="AF17" s="67"/>
      <c r="AG17" s="18"/>
      <c r="AH17" s="18"/>
      <c r="AI17" s="18">
        <f t="shared" si="1"/>
        <v>18</v>
      </c>
      <c r="AJ17" s="18"/>
      <c r="AK17" s="18"/>
      <c r="AL17" s="18"/>
      <c r="AM17" s="18">
        <f t="shared" si="2"/>
        <v>53</v>
      </c>
      <c r="AN17" s="9"/>
      <c r="AO17" s="105"/>
      <c r="AP17" s="105"/>
      <c r="AQ17" s="106"/>
      <c r="AR17" s="66"/>
      <c r="AV17" s="18"/>
    </row>
    <row r="18" spans="1:48" x14ac:dyDescent="0.25">
      <c r="A18" s="8">
        <v>5</v>
      </c>
      <c r="B18" s="96" t="s">
        <v>38</v>
      </c>
      <c r="C18" s="22">
        <v>3</v>
      </c>
      <c r="D18" s="66">
        <v>10</v>
      </c>
      <c r="E18" s="102">
        <v>2</v>
      </c>
      <c r="F18" s="18"/>
      <c r="G18" s="67"/>
      <c r="H18" s="18"/>
      <c r="I18" s="18"/>
      <c r="J18" s="67">
        <v>10</v>
      </c>
      <c r="K18" s="18">
        <v>2</v>
      </c>
      <c r="L18" s="67"/>
      <c r="M18" s="18"/>
      <c r="N18" s="18"/>
      <c r="O18" s="67">
        <v>8</v>
      </c>
      <c r="P18" s="18">
        <v>2</v>
      </c>
      <c r="Q18" s="18">
        <f t="shared" si="0"/>
        <v>37</v>
      </c>
      <c r="R18" s="18"/>
      <c r="S18" s="18">
        <v>3</v>
      </c>
      <c r="T18" s="87"/>
      <c r="U18" s="18">
        <v>2</v>
      </c>
      <c r="V18" s="18"/>
      <c r="W18" s="67"/>
      <c r="X18" s="18"/>
      <c r="Y18" s="18"/>
      <c r="Z18" s="18"/>
      <c r="AA18" s="67"/>
      <c r="AB18" s="18"/>
      <c r="AC18" s="18">
        <v>3</v>
      </c>
      <c r="AD18" s="67">
        <v>4</v>
      </c>
      <c r="AE18" s="18">
        <v>2</v>
      </c>
      <c r="AF18" s="67"/>
      <c r="AG18" s="18"/>
      <c r="AH18" s="18"/>
      <c r="AI18" s="18">
        <f t="shared" si="1"/>
        <v>14</v>
      </c>
      <c r="AJ18" s="18"/>
      <c r="AK18" s="18"/>
      <c r="AL18" s="18"/>
      <c r="AM18" s="18">
        <f t="shared" si="2"/>
        <v>51</v>
      </c>
      <c r="AN18" s="9"/>
      <c r="AO18" s="105"/>
      <c r="AP18" s="105"/>
      <c r="AQ18" s="106"/>
      <c r="AR18" s="66"/>
      <c r="AV18" s="18"/>
    </row>
    <row r="19" spans="1:48" x14ac:dyDescent="0.25">
      <c r="A19" s="8">
        <v>5</v>
      </c>
      <c r="B19" s="98" t="s">
        <v>67</v>
      </c>
      <c r="C19" s="36"/>
      <c r="D19" s="68"/>
      <c r="E19" s="36"/>
      <c r="F19" s="37"/>
      <c r="G19" s="67"/>
      <c r="H19" s="37"/>
      <c r="I19" s="37"/>
      <c r="J19" s="80"/>
      <c r="K19" s="37"/>
      <c r="L19" s="80"/>
      <c r="M19" s="37"/>
      <c r="N19" s="37">
        <v>3</v>
      </c>
      <c r="O19" s="80">
        <v>6</v>
      </c>
      <c r="P19" s="37">
        <v>2</v>
      </c>
      <c r="Q19" s="18">
        <f t="shared" si="0"/>
        <v>11</v>
      </c>
      <c r="R19" s="18"/>
      <c r="S19" s="18"/>
      <c r="T19" s="67"/>
      <c r="U19" s="18"/>
      <c r="V19" s="18">
        <v>3</v>
      </c>
      <c r="W19" s="67">
        <v>4</v>
      </c>
      <c r="X19" s="18">
        <v>2</v>
      </c>
      <c r="Y19" s="18"/>
      <c r="Z19" s="18"/>
      <c r="AA19" s="67">
        <v>6</v>
      </c>
      <c r="AB19" s="18">
        <v>2</v>
      </c>
      <c r="AC19" s="18"/>
      <c r="AD19" s="67">
        <v>8</v>
      </c>
      <c r="AE19" s="18">
        <v>2</v>
      </c>
      <c r="AF19" s="67">
        <v>10</v>
      </c>
      <c r="AG19" s="18">
        <v>2</v>
      </c>
      <c r="AH19" s="18"/>
      <c r="AI19" s="18">
        <f t="shared" si="1"/>
        <v>39</v>
      </c>
      <c r="AJ19" s="18"/>
      <c r="AK19" s="18"/>
      <c r="AL19" s="18"/>
      <c r="AM19" s="18">
        <f t="shared" si="2"/>
        <v>50</v>
      </c>
      <c r="AN19" s="9"/>
      <c r="AO19" s="105" t="s">
        <v>23</v>
      </c>
      <c r="AP19" s="105"/>
      <c r="AQ19" s="106"/>
      <c r="AR19" s="68"/>
      <c r="AV19" s="18"/>
    </row>
    <row r="20" spans="1:48" x14ac:dyDescent="0.25">
      <c r="A20" s="8">
        <v>6</v>
      </c>
      <c r="B20" s="96" t="s">
        <v>78</v>
      </c>
      <c r="C20" s="22">
        <v>3</v>
      </c>
      <c r="D20" s="101"/>
      <c r="E20" s="102">
        <v>2</v>
      </c>
      <c r="F20" s="18">
        <v>3</v>
      </c>
      <c r="G20" s="67">
        <v>5</v>
      </c>
      <c r="H20" s="18">
        <v>2</v>
      </c>
      <c r="I20" s="18"/>
      <c r="J20" s="67">
        <v>6</v>
      </c>
      <c r="K20" s="18">
        <v>2</v>
      </c>
      <c r="L20" s="67"/>
      <c r="M20" s="18"/>
      <c r="N20" s="18"/>
      <c r="O20" s="67"/>
      <c r="P20" s="18"/>
      <c r="Q20" s="18">
        <f t="shared" si="0"/>
        <v>23</v>
      </c>
      <c r="R20" s="18"/>
      <c r="S20" s="18"/>
      <c r="T20" s="67">
        <v>8</v>
      </c>
      <c r="U20" s="18">
        <v>2</v>
      </c>
      <c r="V20" s="18"/>
      <c r="W20" s="67">
        <v>6</v>
      </c>
      <c r="X20" s="18">
        <v>2</v>
      </c>
      <c r="Y20" s="18"/>
      <c r="Z20" s="18"/>
      <c r="AA20" s="67"/>
      <c r="AB20" s="18"/>
      <c r="AC20" s="18"/>
      <c r="AD20" s="67"/>
      <c r="AE20" s="18"/>
      <c r="AF20" s="67">
        <v>5</v>
      </c>
      <c r="AG20" s="18">
        <v>2</v>
      </c>
      <c r="AH20" s="18"/>
      <c r="AI20" s="18">
        <f t="shared" si="1"/>
        <v>25</v>
      </c>
      <c r="AJ20" s="18"/>
      <c r="AK20" s="18"/>
      <c r="AL20" s="18"/>
      <c r="AM20" s="18">
        <f t="shared" si="2"/>
        <v>48</v>
      </c>
      <c r="AN20" s="9"/>
      <c r="AO20" s="105"/>
      <c r="AP20" s="105"/>
      <c r="AQ20" s="106"/>
      <c r="AR20" s="66"/>
      <c r="AV20" s="18"/>
    </row>
    <row r="21" spans="1:48" x14ac:dyDescent="0.25">
      <c r="A21" s="8">
        <v>5</v>
      </c>
      <c r="B21" s="96" t="s">
        <v>31</v>
      </c>
      <c r="C21" s="22">
        <v>3</v>
      </c>
      <c r="D21" s="101"/>
      <c r="E21" s="102">
        <v>2</v>
      </c>
      <c r="F21" s="18"/>
      <c r="G21" s="67">
        <v>6</v>
      </c>
      <c r="H21" s="18">
        <v>2</v>
      </c>
      <c r="I21" s="18"/>
      <c r="J21" s="67"/>
      <c r="K21" s="18"/>
      <c r="L21" s="67">
        <v>10</v>
      </c>
      <c r="M21" s="18">
        <v>2</v>
      </c>
      <c r="N21" s="18">
        <v>3</v>
      </c>
      <c r="O21" s="67">
        <v>2</v>
      </c>
      <c r="P21" s="18">
        <v>2</v>
      </c>
      <c r="Q21" s="18">
        <f t="shared" si="0"/>
        <v>32</v>
      </c>
      <c r="R21" s="18"/>
      <c r="S21" s="18"/>
      <c r="T21" s="67"/>
      <c r="U21" s="18"/>
      <c r="V21" s="18"/>
      <c r="W21" s="67"/>
      <c r="X21" s="18"/>
      <c r="Y21" s="18"/>
      <c r="Z21" s="18">
        <v>3</v>
      </c>
      <c r="AA21" s="67"/>
      <c r="AB21" s="18"/>
      <c r="AC21" s="18">
        <v>3</v>
      </c>
      <c r="AD21" s="67"/>
      <c r="AE21" s="18"/>
      <c r="AF21" s="67">
        <v>3</v>
      </c>
      <c r="AG21" s="18">
        <v>2</v>
      </c>
      <c r="AH21" s="18">
        <v>3</v>
      </c>
      <c r="AI21" s="18">
        <f t="shared" si="1"/>
        <v>14</v>
      </c>
      <c r="AJ21" s="18"/>
      <c r="AK21" s="18"/>
      <c r="AL21" s="18"/>
      <c r="AM21" s="18">
        <f t="shared" si="2"/>
        <v>46</v>
      </c>
      <c r="AN21" s="9"/>
      <c r="AO21" s="105"/>
      <c r="AP21" s="105"/>
      <c r="AQ21" s="106"/>
      <c r="AR21" s="66"/>
      <c r="AV21" s="18"/>
    </row>
    <row r="22" spans="1:48" x14ac:dyDescent="0.25">
      <c r="A22" s="35">
        <v>4</v>
      </c>
      <c r="B22" s="96" t="s">
        <v>37</v>
      </c>
      <c r="C22" s="22"/>
      <c r="D22" s="66">
        <v>12</v>
      </c>
      <c r="E22" s="102">
        <v>2</v>
      </c>
      <c r="F22" s="18"/>
      <c r="G22" s="67"/>
      <c r="H22" s="18"/>
      <c r="I22" s="18"/>
      <c r="J22" s="67"/>
      <c r="K22" s="18"/>
      <c r="L22" s="67"/>
      <c r="M22" s="18"/>
      <c r="N22" s="18"/>
      <c r="O22" s="67"/>
      <c r="P22" s="18"/>
      <c r="Q22" s="18">
        <f t="shared" si="0"/>
        <v>14</v>
      </c>
      <c r="R22" s="18"/>
      <c r="S22" s="18">
        <v>3</v>
      </c>
      <c r="T22" s="87"/>
      <c r="U22" s="18">
        <v>2</v>
      </c>
      <c r="V22" s="18"/>
      <c r="W22" s="67">
        <v>4</v>
      </c>
      <c r="X22" s="18">
        <v>2</v>
      </c>
      <c r="Y22" s="18"/>
      <c r="Z22" s="18"/>
      <c r="AA22" s="67"/>
      <c r="AB22" s="18"/>
      <c r="AC22" s="18"/>
      <c r="AD22" s="67"/>
      <c r="AE22" s="18"/>
      <c r="AF22" s="67">
        <v>3</v>
      </c>
      <c r="AG22" s="18">
        <v>2</v>
      </c>
      <c r="AH22" s="18"/>
      <c r="AI22" s="18">
        <f t="shared" si="1"/>
        <v>16</v>
      </c>
      <c r="AJ22" s="18"/>
      <c r="AK22" s="18"/>
      <c r="AL22" s="18"/>
      <c r="AM22" s="18">
        <f t="shared" si="2"/>
        <v>30</v>
      </c>
      <c r="AN22" s="9"/>
      <c r="AO22" s="105"/>
      <c r="AP22" s="105"/>
      <c r="AQ22" s="106"/>
      <c r="AR22" s="66"/>
      <c r="AV22" s="18"/>
    </row>
    <row r="23" spans="1:48" x14ac:dyDescent="0.25">
      <c r="A23" s="8">
        <v>4</v>
      </c>
      <c r="B23" s="97" t="s">
        <v>54</v>
      </c>
      <c r="C23" s="18"/>
      <c r="D23" s="87"/>
      <c r="E23" s="102">
        <v>2</v>
      </c>
      <c r="F23" s="18">
        <v>3</v>
      </c>
      <c r="G23" s="67">
        <v>4</v>
      </c>
      <c r="H23" s="18">
        <v>2</v>
      </c>
      <c r="I23" s="18"/>
      <c r="J23" s="67"/>
      <c r="K23" s="18"/>
      <c r="L23" s="87"/>
      <c r="M23" s="18">
        <v>2</v>
      </c>
      <c r="N23" s="18"/>
      <c r="O23" s="67">
        <v>3</v>
      </c>
      <c r="P23" s="18">
        <v>2</v>
      </c>
      <c r="Q23" s="18">
        <f t="shared" si="0"/>
        <v>18</v>
      </c>
      <c r="R23" s="18"/>
      <c r="S23" s="18"/>
      <c r="T23" s="67"/>
      <c r="U23" s="18"/>
      <c r="V23" s="18"/>
      <c r="W23" s="67"/>
      <c r="X23" s="18"/>
      <c r="Y23" s="18"/>
      <c r="Z23" s="18"/>
      <c r="AA23" s="67">
        <v>4</v>
      </c>
      <c r="AB23" s="18">
        <v>2</v>
      </c>
      <c r="AC23" s="18"/>
      <c r="AD23" s="67"/>
      <c r="AE23" s="18"/>
      <c r="AF23" s="67"/>
      <c r="AG23" s="18"/>
      <c r="AH23" s="18"/>
      <c r="AI23" s="18">
        <f t="shared" si="1"/>
        <v>6</v>
      </c>
      <c r="AJ23" s="18"/>
      <c r="AK23" s="18"/>
      <c r="AL23" s="18"/>
      <c r="AM23" s="18">
        <f t="shared" si="2"/>
        <v>24</v>
      </c>
      <c r="AN23" s="9"/>
      <c r="AO23" s="105"/>
      <c r="AP23" s="105"/>
      <c r="AQ23" s="106"/>
      <c r="AR23" s="67"/>
      <c r="AV23" s="37"/>
    </row>
    <row r="24" spans="1:48" s="36" customFormat="1" ht="12.75" customHeight="1" x14ac:dyDescent="0.2">
      <c r="A24" s="35">
        <v>3</v>
      </c>
      <c r="B24" s="14" t="s">
        <v>64</v>
      </c>
      <c r="C24" s="22"/>
      <c r="D24" s="66"/>
      <c r="E24" s="102"/>
      <c r="F24" s="18"/>
      <c r="G24" s="67"/>
      <c r="H24" s="18"/>
      <c r="I24" s="18"/>
      <c r="J24" s="67">
        <v>6</v>
      </c>
      <c r="K24" s="18">
        <v>2</v>
      </c>
      <c r="L24" s="67"/>
      <c r="M24" s="18"/>
      <c r="N24" s="18"/>
      <c r="O24" s="67"/>
      <c r="P24" s="18"/>
      <c r="Q24" s="18">
        <f t="shared" si="0"/>
        <v>8</v>
      </c>
      <c r="R24" s="37"/>
      <c r="S24" s="18"/>
      <c r="T24" s="67"/>
      <c r="U24" s="18"/>
      <c r="V24" s="37"/>
      <c r="W24" s="80">
        <v>6</v>
      </c>
      <c r="X24" s="37">
        <v>2</v>
      </c>
      <c r="Y24" s="37"/>
      <c r="Z24" s="37"/>
      <c r="AA24" s="80"/>
      <c r="AB24" s="37"/>
      <c r="AC24" s="37"/>
      <c r="AD24" s="80"/>
      <c r="AE24" s="37"/>
      <c r="AF24" s="80">
        <v>5</v>
      </c>
      <c r="AG24" s="37">
        <v>2</v>
      </c>
      <c r="AH24" s="37"/>
      <c r="AI24" s="18">
        <f t="shared" si="1"/>
        <v>15</v>
      </c>
      <c r="AJ24" s="37"/>
      <c r="AK24" s="37"/>
      <c r="AL24" s="18"/>
      <c r="AM24" s="18">
        <f t="shared" si="2"/>
        <v>23</v>
      </c>
      <c r="AN24" s="38"/>
      <c r="AO24" s="105"/>
      <c r="AP24" s="105"/>
      <c r="AQ24" s="106"/>
      <c r="AR24" s="66"/>
      <c r="AV24" s="37"/>
    </row>
    <row r="25" spans="1:48" s="36" customFormat="1" ht="12.75" customHeight="1" x14ac:dyDescent="0.25">
      <c r="A25" s="48">
        <v>3</v>
      </c>
      <c r="B25" s="36" t="s">
        <v>74</v>
      </c>
      <c r="D25" s="68"/>
      <c r="F25" s="37"/>
      <c r="G25" s="67"/>
      <c r="H25" s="37"/>
      <c r="I25" s="37"/>
      <c r="J25" s="80"/>
      <c r="K25" s="37"/>
      <c r="L25" s="80"/>
      <c r="M25" s="37"/>
      <c r="N25" s="37"/>
      <c r="O25" s="80"/>
      <c r="P25" s="37"/>
      <c r="Q25" s="18">
        <f t="shared" si="0"/>
        <v>0</v>
      </c>
      <c r="R25" s="50"/>
      <c r="S25" s="50"/>
      <c r="T25" s="69"/>
      <c r="U25" s="50"/>
      <c r="V25" s="50"/>
      <c r="W25" s="69">
        <v>10</v>
      </c>
      <c r="X25" s="50">
        <v>2</v>
      </c>
      <c r="Y25" s="50"/>
      <c r="Z25" s="50">
        <v>3</v>
      </c>
      <c r="AA25" s="69">
        <v>3</v>
      </c>
      <c r="AB25" s="50">
        <v>2</v>
      </c>
      <c r="AC25" s="50"/>
      <c r="AD25" s="69"/>
      <c r="AE25" s="50"/>
      <c r="AF25" s="69">
        <v>1</v>
      </c>
      <c r="AG25" s="50">
        <v>2</v>
      </c>
      <c r="AH25" s="50"/>
      <c r="AI25" s="18">
        <f t="shared" si="1"/>
        <v>23</v>
      </c>
      <c r="AJ25" s="50"/>
      <c r="AK25" s="50"/>
      <c r="AL25" s="50"/>
      <c r="AM25" s="18">
        <f t="shared" si="2"/>
        <v>23</v>
      </c>
      <c r="AN25" s="38"/>
      <c r="AO25" s="39"/>
      <c r="AP25" s="39"/>
      <c r="AQ25" s="40"/>
      <c r="AR25" s="68"/>
      <c r="AV25" s="18"/>
    </row>
    <row r="26" spans="1:48" s="36" customFormat="1" ht="12.75" customHeight="1" x14ac:dyDescent="0.2">
      <c r="A26" s="35">
        <v>1</v>
      </c>
      <c r="B26" s="36" t="s">
        <v>83</v>
      </c>
      <c r="D26" s="68"/>
      <c r="F26" s="37"/>
      <c r="G26" s="67"/>
      <c r="H26" s="37"/>
      <c r="I26" s="37"/>
      <c r="J26" s="80"/>
      <c r="K26" s="37"/>
      <c r="L26" s="80"/>
      <c r="M26" s="37"/>
      <c r="N26" s="37"/>
      <c r="O26" s="80">
        <v>15</v>
      </c>
      <c r="P26" s="37">
        <v>2</v>
      </c>
      <c r="Q26" s="18">
        <f t="shared" si="0"/>
        <v>17</v>
      </c>
      <c r="R26" s="18"/>
      <c r="S26" s="18"/>
      <c r="T26" s="67"/>
      <c r="U26" s="18"/>
      <c r="V26" s="18"/>
      <c r="W26" s="67"/>
      <c r="X26" s="18"/>
      <c r="Y26" s="18"/>
      <c r="Z26" s="18"/>
      <c r="AA26" s="67"/>
      <c r="AB26" s="18"/>
      <c r="AC26" s="18"/>
      <c r="AD26" s="67"/>
      <c r="AE26" s="18"/>
      <c r="AF26" s="67"/>
      <c r="AG26" s="18"/>
      <c r="AH26" s="18"/>
      <c r="AI26" s="18">
        <f t="shared" si="1"/>
        <v>0</v>
      </c>
      <c r="AJ26" s="18"/>
      <c r="AK26" s="18"/>
      <c r="AL26" s="18"/>
      <c r="AM26" s="18">
        <f t="shared" si="2"/>
        <v>17</v>
      </c>
      <c r="AN26" s="38"/>
      <c r="AO26" s="39"/>
      <c r="AP26" s="39"/>
      <c r="AQ26" s="40"/>
      <c r="AR26" s="68"/>
      <c r="AV26" s="37"/>
    </row>
    <row r="27" spans="1:48" s="36" customFormat="1" ht="12.75" customHeight="1" x14ac:dyDescent="0.25">
      <c r="A27" s="48">
        <v>1</v>
      </c>
      <c r="B27" s="36" t="s">
        <v>71</v>
      </c>
      <c r="D27" s="68"/>
      <c r="F27" s="37"/>
      <c r="G27" s="67"/>
      <c r="H27" s="37"/>
      <c r="I27" s="37"/>
      <c r="J27" s="80"/>
      <c r="K27" s="37"/>
      <c r="L27" s="80"/>
      <c r="M27" s="37"/>
      <c r="N27" s="37"/>
      <c r="O27" s="80"/>
      <c r="P27" s="37"/>
      <c r="Q27" s="18">
        <f t="shared" si="0"/>
        <v>0</v>
      </c>
      <c r="R27" s="50"/>
      <c r="S27" s="50"/>
      <c r="T27" s="69"/>
      <c r="U27" s="50"/>
      <c r="V27" s="50"/>
      <c r="W27" s="69">
        <v>15</v>
      </c>
      <c r="X27" s="50">
        <v>2</v>
      </c>
      <c r="Y27" s="50"/>
      <c r="Z27" s="50"/>
      <c r="AA27" s="69"/>
      <c r="AB27" s="50"/>
      <c r="AC27" s="50"/>
      <c r="AD27" s="69"/>
      <c r="AE27" s="50"/>
      <c r="AF27" s="69"/>
      <c r="AG27" s="50"/>
      <c r="AH27" s="50"/>
      <c r="AI27" s="18">
        <f t="shared" si="1"/>
        <v>17</v>
      </c>
      <c r="AJ27" s="50"/>
      <c r="AK27" s="50"/>
      <c r="AL27" s="18"/>
      <c r="AM27" s="18">
        <f t="shared" si="2"/>
        <v>17</v>
      </c>
      <c r="AN27" s="38"/>
      <c r="AO27" s="43"/>
      <c r="AP27" s="43"/>
      <c r="AQ27" s="44"/>
      <c r="AR27" s="68"/>
      <c r="AV27" s="18"/>
    </row>
    <row r="28" spans="1:48" s="36" customFormat="1" ht="12.75" customHeight="1" x14ac:dyDescent="0.25">
      <c r="A28" s="48">
        <v>1</v>
      </c>
      <c r="B28" s="36" t="s">
        <v>85</v>
      </c>
      <c r="D28" s="68"/>
      <c r="F28" s="37"/>
      <c r="G28" s="67"/>
      <c r="H28" s="37"/>
      <c r="I28" s="37"/>
      <c r="J28" s="80"/>
      <c r="K28" s="37"/>
      <c r="L28" s="80"/>
      <c r="M28" s="37"/>
      <c r="N28" s="37"/>
      <c r="O28" s="80"/>
      <c r="P28" s="37"/>
      <c r="Q28" s="18"/>
      <c r="R28" s="50"/>
      <c r="S28" s="50"/>
      <c r="T28" s="69"/>
      <c r="U28" s="50"/>
      <c r="V28" s="50"/>
      <c r="W28" s="69"/>
      <c r="X28" s="50"/>
      <c r="Y28" s="50"/>
      <c r="Z28" s="50"/>
      <c r="AA28" s="69"/>
      <c r="AB28" s="50"/>
      <c r="AC28" s="50"/>
      <c r="AD28" s="69">
        <v>15</v>
      </c>
      <c r="AE28" s="50">
        <v>2</v>
      </c>
      <c r="AF28" s="69"/>
      <c r="AG28" s="50"/>
      <c r="AH28" s="50"/>
      <c r="AI28" s="18">
        <f t="shared" si="1"/>
        <v>17</v>
      </c>
      <c r="AJ28" s="50"/>
      <c r="AK28" s="50"/>
      <c r="AL28" s="18"/>
      <c r="AM28" s="18">
        <f t="shared" si="2"/>
        <v>17</v>
      </c>
      <c r="AN28" s="38"/>
      <c r="AO28" s="90"/>
      <c r="AP28" s="90"/>
      <c r="AQ28" s="91"/>
      <c r="AR28" s="68"/>
      <c r="AV28" s="18"/>
    </row>
    <row r="29" spans="1:48" s="36" customFormat="1" ht="12.75" customHeight="1" x14ac:dyDescent="0.25">
      <c r="A29" s="48">
        <v>1</v>
      </c>
      <c r="B29" s="36" t="s">
        <v>72</v>
      </c>
      <c r="D29" s="68"/>
      <c r="F29" s="37"/>
      <c r="G29" s="67"/>
      <c r="H29" s="37"/>
      <c r="I29" s="37"/>
      <c r="J29" s="80"/>
      <c r="K29" s="37"/>
      <c r="L29" s="80"/>
      <c r="M29" s="37"/>
      <c r="N29" s="37"/>
      <c r="O29" s="80"/>
      <c r="P29" s="37"/>
      <c r="Q29" s="18">
        <f>SUM(C29:P29)</f>
        <v>0</v>
      </c>
      <c r="R29" s="50"/>
      <c r="S29" s="50"/>
      <c r="T29" s="69"/>
      <c r="U29" s="50"/>
      <c r="V29" s="50"/>
      <c r="W29" s="69">
        <v>8</v>
      </c>
      <c r="X29" s="50">
        <v>2</v>
      </c>
      <c r="Y29" s="50"/>
      <c r="Z29" s="50"/>
      <c r="AA29" s="69"/>
      <c r="AB29" s="50"/>
      <c r="AC29" s="50"/>
      <c r="AD29" s="69"/>
      <c r="AE29" s="50"/>
      <c r="AF29" s="69"/>
      <c r="AG29" s="50">
        <v>2</v>
      </c>
      <c r="AH29" s="50"/>
      <c r="AI29" s="18">
        <f t="shared" si="1"/>
        <v>12</v>
      </c>
      <c r="AJ29" s="50"/>
      <c r="AK29" s="50"/>
      <c r="AL29" s="18"/>
      <c r="AM29" s="18">
        <f t="shared" si="2"/>
        <v>12</v>
      </c>
      <c r="AN29" s="38"/>
      <c r="AO29" s="62"/>
      <c r="AP29" s="62"/>
      <c r="AQ29" s="63"/>
      <c r="AR29" s="68"/>
      <c r="AV29" s="18"/>
    </row>
    <row r="30" spans="1:48" s="36" customFormat="1" ht="12.75" customHeight="1" x14ac:dyDescent="0.25">
      <c r="A30" s="48">
        <v>2</v>
      </c>
      <c r="B30" s="36" t="s">
        <v>75</v>
      </c>
      <c r="D30" s="68"/>
      <c r="F30" s="37"/>
      <c r="G30" s="67"/>
      <c r="H30" s="37"/>
      <c r="I30" s="37"/>
      <c r="J30" s="80"/>
      <c r="K30" s="37"/>
      <c r="L30" s="80"/>
      <c r="M30" s="18"/>
      <c r="N30" s="50"/>
      <c r="O30" s="50"/>
      <c r="P30" s="50"/>
      <c r="Q30" s="18"/>
      <c r="R30" s="18"/>
      <c r="S30" s="50"/>
      <c r="T30" s="69"/>
      <c r="U30" s="50"/>
      <c r="V30" s="50"/>
      <c r="W30" s="69"/>
      <c r="X30" s="50"/>
      <c r="Y30" s="50"/>
      <c r="Z30" s="50">
        <v>3</v>
      </c>
      <c r="AA30" s="69">
        <v>3</v>
      </c>
      <c r="AB30" s="50">
        <v>2</v>
      </c>
      <c r="AC30" s="50"/>
      <c r="AD30" s="69"/>
      <c r="AE30" s="50"/>
      <c r="AF30" s="69">
        <v>1</v>
      </c>
      <c r="AG30" s="50">
        <v>2</v>
      </c>
      <c r="AH30" s="50"/>
      <c r="AI30" s="18">
        <f t="shared" si="1"/>
        <v>11</v>
      </c>
      <c r="AJ30" s="50"/>
      <c r="AK30" s="50"/>
      <c r="AL30" s="50"/>
      <c r="AM30" s="18">
        <f t="shared" si="2"/>
        <v>11</v>
      </c>
      <c r="AN30" s="38"/>
      <c r="AO30" s="90"/>
      <c r="AP30" s="90"/>
      <c r="AQ30" s="91"/>
      <c r="AR30" s="68"/>
      <c r="AV30" s="18"/>
    </row>
    <row r="31" spans="1:48" s="36" customFormat="1" ht="12.75" customHeight="1" x14ac:dyDescent="0.25">
      <c r="A31" s="48">
        <v>1</v>
      </c>
      <c r="B31" s="36" t="s">
        <v>81</v>
      </c>
      <c r="D31" s="68"/>
      <c r="F31" s="37"/>
      <c r="G31" s="67"/>
      <c r="H31" s="37"/>
      <c r="I31" s="37"/>
      <c r="J31" s="80"/>
      <c r="K31" s="37"/>
      <c r="L31" s="80"/>
      <c r="M31" s="37"/>
      <c r="N31" s="37"/>
      <c r="O31" s="80"/>
      <c r="P31" s="37"/>
      <c r="Q31" s="18"/>
      <c r="R31" s="50"/>
      <c r="S31" s="50"/>
      <c r="T31" s="69"/>
      <c r="U31" s="50"/>
      <c r="V31" s="50"/>
      <c r="W31" s="69"/>
      <c r="X31" s="50"/>
      <c r="Y31" s="50"/>
      <c r="Z31" s="50"/>
      <c r="AA31" s="69"/>
      <c r="AB31" s="50"/>
      <c r="AC31" s="50"/>
      <c r="AD31" s="69"/>
      <c r="AE31" s="50"/>
      <c r="AF31" s="69">
        <v>8</v>
      </c>
      <c r="AG31" s="50">
        <v>2</v>
      </c>
      <c r="AH31" s="50"/>
      <c r="AI31" s="18">
        <f t="shared" si="1"/>
        <v>10</v>
      </c>
      <c r="AJ31" s="50"/>
      <c r="AK31" s="50"/>
      <c r="AL31" s="50"/>
      <c r="AM31" s="18">
        <f t="shared" si="2"/>
        <v>10</v>
      </c>
      <c r="AN31" s="38"/>
      <c r="AO31" s="90"/>
      <c r="AP31" s="90"/>
      <c r="AQ31" s="91"/>
      <c r="AR31" s="68"/>
      <c r="AV31" s="18"/>
    </row>
    <row r="32" spans="1:48" s="36" customFormat="1" ht="12.75" customHeight="1" x14ac:dyDescent="0.25">
      <c r="A32" s="48">
        <v>1</v>
      </c>
      <c r="B32" s="36" t="s">
        <v>79</v>
      </c>
      <c r="D32" s="68"/>
      <c r="F32" s="37"/>
      <c r="G32" s="67"/>
      <c r="H32" s="37"/>
      <c r="I32" s="37"/>
      <c r="J32" s="80"/>
      <c r="K32" s="37"/>
      <c r="L32" s="80"/>
      <c r="M32" s="37"/>
      <c r="N32" s="37"/>
      <c r="O32" s="80"/>
      <c r="P32" s="37"/>
      <c r="Q32" s="18"/>
      <c r="R32" s="50"/>
      <c r="S32" s="50"/>
      <c r="T32" s="69"/>
      <c r="U32" s="50"/>
      <c r="V32" s="50"/>
      <c r="W32" s="69"/>
      <c r="X32" s="50"/>
      <c r="Y32" s="50"/>
      <c r="Z32" s="50"/>
      <c r="AA32" s="69"/>
      <c r="AB32" s="50"/>
      <c r="AC32" s="50"/>
      <c r="AD32" s="69"/>
      <c r="AE32" s="50"/>
      <c r="AF32" s="69">
        <v>6</v>
      </c>
      <c r="AG32" s="50">
        <v>2</v>
      </c>
      <c r="AH32" s="50"/>
      <c r="AI32" s="18">
        <f t="shared" si="1"/>
        <v>8</v>
      </c>
      <c r="AJ32" s="50"/>
      <c r="AK32" s="50"/>
      <c r="AL32" s="18"/>
      <c r="AM32" s="18">
        <f t="shared" si="2"/>
        <v>8</v>
      </c>
      <c r="AN32" s="38"/>
      <c r="AO32" s="90"/>
      <c r="AP32" s="90"/>
      <c r="AQ32" s="91"/>
      <c r="AR32" s="68"/>
      <c r="AV32" s="18"/>
    </row>
    <row r="33" spans="1:48" s="36" customFormat="1" ht="12.75" customHeight="1" x14ac:dyDescent="0.25">
      <c r="A33" s="48">
        <v>1</v>
      </c>
      <c r="B33" s="36" t="s">
        <v>80</v>
      </c>
      <c r="D33" s="68"/>
      <c r="F33" s="37"/>
      <c r="G33" s="67"/>
      <c r="H33" s="37"/>
      <c r="I33" s="37"/>
      <c r="J33" s="80"/>
      <c r="K33" s="37"/>
      <c r="L33" s="80"/>
      <c r="M33" s="37"/>
      <c r="N33" s="37"/>
      <c r="O33" s="80"/>
      <c r="P33" s="37"/>
      <c r="Q33" s="18"/>
      <c r="R33" s="50"/>
      <c r="S33" s="50"/>
      <c r="T33" s="69"/>
      <c r="U33" s="50"/>
      <c r="V33" s="50"/>
      <c r="W33" s="69"/>
      <c r="X33" s="50"/>
      <c r="Y33" s="50"/>
      <c r="Z33" s="50"/>
      <c r="AA33" s="69"/>
      <c r="AB33" s="50"/>
      <c r="AC33" s="50"/>
      <c r="AD33" s="69"/>
      <c r="AE33" s="50"/>
      <c r="AF33" s="69">
        <v>6</v>
      </c>
      <c r="AG33" s="50">
        <v>2</v>
      </c>
      <c r="AH33" s="50"/>
      <c r="AI33" s="18">
        <f t="shared" si="1"/>
        <v>8</v>
      </c>
      <c r="AJ33" s="50"/>
      <c r="AK33" s="50"/>
      <c r="AL33" s="18"/>
      <c r="AM33" s="18">
        <f t="shared" si="2"/>
        <v>8</v>
      </c>
      <c r="AN33" s="38"/>
      <c r="AO33" s="90"/>
      <c r="AP33" s="90"/>
      <c r="AQ33" s="91"/>
      <c r="AR33" s="68"/>
      <c r="AV33" s="18"/>
    </row>
    <row r="34" spans="1:48" s="36" customFormat="1" ht="12.75" customHeight="1" x14ac:dyDescent="0.25">
      <c r="A34" s="8">
        <v>1</v>
      </c>
      <c r="B34" s="49" t="s">
        <v>66</v>
      </c>
      <c r="C34" s="50"/>
      <c r="D34" s="69"/>
      <c r="E34" s="50"/>
      <c r="F34" s="50"/>
      <c r="G34" s="69"/>
      <c r="H34" s="50"/>
      <c r="I34" s="50"/>
      <c r="J34" s="69"/>
      <c r="K34" s="50"/>
      <c r="L34" s="69">
        <v>6</v>
      </c>
      <c r="M34" s="50">
        <v>2</v>
      </c>
      <c r="N34" s="50"/>
      <c r="O34" s="69"/>
      <c r="P34" s="50"/>
      <c r="Q34" s="18">
        <f>SUM(C34:P34)</f>
        <v>8</v>
      </c>
      <c r="R34" s="37"/>
      <c r="S34" s="37"/>
      <c r="T34" s="80"/>
      <c r="U34" s="37"/>
      <c r="V34" s="37"/>
      <c r="W34" s="80"/>
      <c r="X34" s="37"/>
      <c r="Y34" s="37"/>
      <c r="Z34" s="37"/>
      <c r="AA34" s="80"/>
      <c r="AB34" s="37"/>
      <c r="AC34" s="37"/>
      <c r="AD34" s="80"/>
      <c r="AE34" s="37"/>
      <c r="AF34" s="80"/>
      <c r="AG34" s="37"/>
      <c r="AH34" s="37"/>
      <c r="AI34" s="18">
        <f t="shared" si="1"/>
        <v>0</v>
      </c>
      <c r="AJ34" s="37"/>
      <c r="AK34" s="37"/>
      <c r="AL34" s="18"/>
      <c r="AM34" s="18">
        <f t="shared" si="2"/>
        <v>8</v>
      </c>
      <c r="AN34" s="38"/>
      <c r="AO34" s="90"/>
      <c r="AP34" s="90"/>
      <c r="AQ34" s="91"/>
      <c r="AR34" s="68"/>
      <c r="AV34" s="18"/>
    </row>
    <row r="35" spans="1:48" s="36" customFormat="1" ht="12.75" customHeight="1" x14ac:dyDescent="0.25">
      <c r="A35" s="48">
        <v>1</v>
      </c>
      <c r="B35" s="36" t="s">
        <v>86</v>
      </c>
      <c r="D35" s="68"/>
      <c r="F35" s="37"/>
      <c r="G35" s="67"/>
      <c r="H35" s="37"/>
      <c r="I35" s="37"/>
      <c r="J35" s="80"/>
      <c r="K35" s="37"/>
      <c r="L35" s="80"/>
      <c r="M35" s="18"/>
      <c r="N35" s="50"/>
      <c r="O35" s="50"/>
      <c r="P35" s="50"/>
      <c r="Q35" s="18"/>
      <c r="R35" s="18"/>
      <c r="S35" s="50"/>
      <c r="T35" s="69"/>
      <c r="U35" s="50"/>
      <c r="V35" s="50"/>
      <c r="W35" s="69"/>
      <c r="X35" s="50"/>
      <c r="Y35" s="50"/>
      <c r="Z35" s="50"/>
      <c r="AA35" s="69"/>
      <c r="AB35" s="50"/>
      <c r="AC35" s="50"/>
      <c r="AD35" s="69">
        <v>5</v>
      </c>
      <c r="AE35" s="50">
        <v>2</v>
      </c>
      <c r="AF35" s="69"/>
      <c r="AG35" s="50"/>
      <c r="AH35" s="50"/>
      <c r="AI35" s="18">
        <f t="shared" si="1"/>
        <v>7</v>
      </c>
      <c r="AJ35" s="50"/>
      <c r="AK35" s="50"/>
      <c r="AL35" s="50"/>
      <c r="AM35" s="18">
        <f t="shared" si="2"/>
        <v>7</v>
      </c>
      <c r="AN35" s="38"/>
      <c r="AO35" s="90"/>
      <c r="AP35" s="90"/>
      <c r="AQ35" s="91"/>
      <c r="AR35" s="68"/>
      <c r="AV35" s="18"/>
    </row>
    <row r="36" spans="1:48" s="36" customFormat="1" ht="12.75" customHeight="1" x14ac:dyDescent="0.25">
      <c r="A36" s="8">
        <v>2</v>
      </c>
      <c r="B36" s="14" t="s">
        <v>44</v>
      </c>
      <c r="C36" s="22"/>
      <c r="D36" s="101"/>
      <c r="E36" s="102">
        <v>2</v>
      </c>
      <c r="F36" s="18"/>
      <c r="G36" s="67">
        <v>3</v>
      </c>
      <c r="H36" s="18">
        <v>2</v>
      </c>
      <c r="I36" s="18"/>
      <c r="J36" s="67"/>
      <c r="K36" s="18"/>
      <c r="L36" s="67"/>
      <c r="M36" s="18"/>
      <c r="N36" s="18"/>
      <c r="O36" s="67"/>
      <c r="P36" s="18"/>
      <c r="Q36" s="18">
        <f>SUM(C36:P36)</f>
        <v>7</v>
      </c>
      <c r="R36" s="37"/>
      <c r="S36" s="37"/>
      <c r="T36" s="80"/>
      <c r="U36" s="37"/>
      <c r="V36" s="37"/>
      <c r="W36" s="80"/>
      <c r="X36" s="37"/>
      <c r="Y36" s="37"/>
      <c r="Z36" s="37"/>
      <c r="AA36" s="80"/>
      <c r="AB36" s="37"/>
      <c r="AC36" s="37"/>
      <c r="AD36" s="80"/>
      <c r="AE36" s="37"/>
      <c r="AF36" s="80"/>
      <c r="AG36" s="37"/>
      <c r="AH36" s="37"/>
      <c r="AI36" s="18">
        <f t="shared" si="1"/>
        <v>0</v>
      </c>
      <c r="AJ36" s="37"/>
      <c r="AK36" s="37"/>
      <c r="AL36" s="18"/>
      <c r="AM36" s="18">
        <f t="shared" si="2"/>
        <v>7</v>
      </c>
      <c r="AN36" s="38"/>
      <c r="AO36" s="43"/>
      <c r="AP36" s="43"/>
      <c r="AQ36" s="44"/>
      <c r="AR36" s="68"/>
      <c r="AV36" s="18"/>
    </row>
    <row r="37" spans="1:48" s="36" customFormat="1" ht="12.75" customHeight="1" x14ac:dyDescent="0.25">
      <c r="A37" s="8">
        <v>1</v>
      </c>
      <c r="B37" s="96" t="s">
        <v>33</v>
      </c>
      <c r="C37" s="22"/>
      <c r="D37" s="66"/>
      <c r="E37" s="102"/>
      <c r="F37" s="18"/>
      <c r="G37" s="67"/>
      <c r="H37" s="18"/>
      <c r="I37" s="18"/>
      <c r="J37" s="67">
        <v>4</v>
      </c>
      <c r="K37" s="18">
        <v>2</v>
      </c>
      <c r="L37" s="67"/>
      <c r="M37" s="18"/>
      <c r="N37" s="18"/>
      <c r="O37" s="67"/>
      <c r="P37" s="18"/>
      <c r="Q37" s="18">
        <f>SUM(C37:P37)</f>
        <v>6</v>
      </c>
      <c r="R37" s="37"/>
      <c r="S37" s="18"/>
      <c r="T37" s="67"/>
      <c r="U37" s="18"/>
      <c r="V37" s="37"/>
      <c r="W37" s="80"/>
      <c r="X37" s="37"/>
      <c r="Y37" s="37"/>
      <c r="Z37" s="37"/>
      <c r="AA37" s="80"/>
      <c r="AB37" s="37"/>
      <c r="AC37" s="37"/>
      <c r="AD37" s="80"/>
      <c r="AE37" s="37"/>
      <c r="AF37" s="80"/>
      <c r="AG37" s="37"/>
      <c r="AH37" s="37"/>
      <c r="AI37" s="18">
        <f t="shared" si="1"/>
        <v>0</v>
      </c>
      <c r="AJ37" s="37"/>
      <c r="AK37" s="37"/>
      <c r="AL37" s="18"/>
      <c r="AM37" s="18">
        <f t="shared" si="2"/>
        <v>6</v>
      </c>
      <c r="AN37" s="38"/>
      <c r="AO37" s="57"/>
      <c r="AP37" s="57"/>
      <c r="AQ37" s="58"/>
      <c r="AR37" s="69"/>
      <c r="AV37" s="18"/>
    </row>
    <row r="38" spans="1:48" s="36" customFormat="1" ht="12.75" customHeight="1" x14ac:dyDescent="0.2">
      <c r="A38" s="35">
        <v>1</v>
      </c>
      <c r="B38" s="36" t="s">
        <v>61</v>
      </c>
      <c r="D38" s="68"/>
      <c r="F38" s="37"/>
      <c r="G38" s="67">
        <v>3</v>
      </c>
      <c r="H38" s="37">
        <v>2</v>
      </c>
      <c r="I38" s="37"/>
      <c r="J38" s="80"/>
      <c r="K38" s="37"/>
      <c r="L38" s="80"/>
      <c r="M38" s="37"/>
      <c r="N38" s="37"/>
      <c r="O38" s="80"/>
      <c r="P38" s="37"/>
      <c r="Q38" s="18">
        <f>SUM(C38:P38)</f>
        <v>5</v>
      </c>
      <c r="R38" s="37"/>
      <c r="S38" s="37"/>
      <c r="T38" s="80"/>
      <c r="U38" s="37"/>
      <c r="V38" s="37"/>
      <c r="W38" s="80"/>
      <c r="X38" s="37"/>
      <c r="Y38" s="37"/>
      <c r="Z38" s="37"/>
      <c r="AA38" s="80"/>
      <c r="AB38" s="37"/>
      <c r="AC38" s="37"/>
      <c r="AD38" s="80"/>
      <c r="AE38" s="37"/>
      <c r="AF38" s="80"/>
      <c r="AG38" s="37"/>
      <c r="AH38" s="37"/>
      <c r="AI38" s="18">
        <f t="shared" si="1"/>
        <v>0</v>
      </c>
      <c r="AJ38" s="37"/>
      <c r="AK38" s="37"/>
      <c r="AL38" s="18"/>
      <c r="AM38" s="18">
        <f t="shared" si="2"/>
        <v>5</v>
      </c>
      <c r="AN38" s="38"/>
      <c r="AO38" s="55"/>
      <c r="AP38" s="55"/>
      <c r="AQ38" s="56"/>
      <c r="AR38" s="66"/>
      <c r="AV38" s="18"/>
    </row>
    <row r="39" spans="1:48" s="54" customFormat="1" x14ac:dyDescent="0.25">
      <c r="A39" s="35">
        <v>1</v>
      </c>
      <c r="B39" s="36" t="s">
        <v>62</v>
      </c>
      <c r="C39" s="36"/>
      <c r="D39" s="68"/>
      <c r="E39" s="36"/>
      <c r="F39" s="37"/>
      <c r="G39" s="67">
        <v>2</v>
      </c>
      <c r="H39" s="37">
        <v>2</v>
      </c>
      <c r="I39" s="37"/>
      <c r="J39" s="80"/>
      <c r="K39" s="37"/>
      <c r="L39" s="80"/>
      <c r="M39" s="37"/>
      <c r="N39" s="37"/>
      <c r="O39" s="80"/>
      <c r="P39" s="37"/>
      <c r="Q39" s="18">
        <f>SUM(C39:P39)</f>
        <v>4</v>
      </c>
      <c r="R39" s="37"/>
      <c r="S39" s="37"/>
      <c r="T39" s="80"/>
      <c r="U39" s="37"/>
      <c r="V39" s="37"/>
      <c r="W39" s="80"/>
      <c r="X39" s="37"/>
      <c r="Y39" s="37"/>
      <c r="Z39" s="37"/>
      <c r="AA39" s="80"/>
      <c r="AB39" s="37"/>
      <c r="AC39" s="37"/>
      <c r="AD39" s="80"/>
      <c r="AE39" s="37"/>
      <c r="AF39" s="80"/>
      <c r="AG39" s="37"/>
      <c r="AH39" s="37"/>
      <c r="AI39" s="18">
        <f t="shared" si="1"/>
        <v>0</v>
      </c>
      <c r="AJ39" s="37"/>
      <c r="AK39" s="37"/>
      <c r="AL39" s="18"/>
      <c r="AM39" s="18">
        <f t="shared" si="2"/>
        <v>4</v>
      </c>
      <c r="AN39" s="51"/>
      <c r="AO39" s="52"/>
      <c r="AP39" s="52"/>
      <c r="AQ39" s="53"/>
      <c r="AR39" s="66"/>
      <c r="AV39" s="50"/>
    </row>
    <row r="40" spans="1:48" s="54" customFormat="1" x14ac:dyDescent="0.25">
      <c r="A40" s="48"/>
      <c r="B40" s="36" t="s">
        <v>57</v>
      </c>
      <c r="C40" s="36"/>
      <c r="D40" s="68"/>
      <c r="E40" s="36"/>
      <c r="F40" s="37">
        <v>3</v>
      </c>
      <c r="G40" s="67"/>
      <c r="H40" s="37"/>
      <c r="I40" s="37"/>
      <c r="J40" s="80"/>
      <c r="K40" s="37"/>
      <c r="L40" s="80"/>
      <c r="M40" s="37"/>
      <c r="N40" s="37"/>
      <c r="O40" s="80"/>
      <c r="P40" s="37"/>
      <c r="Q40" s="18">
        <f>SUM(C40:P40)</f>
        <v>3</v>
      </c>
      <c r="R40" s="50"/>
      <c r="S40" s="50"/>
      <c r="T40" s="69"/>
      <c r="U40" s="50"/>
      <c r="V40" s="50"/>
      <c r="W40" s="69"/>
      <c r="X40" s="50"/>
      <c r="Y40" s="50"/>
      <c r="Z40" s="50"/>
      <c r="AA40" s="69"/>
      <c r="AB40" s="50"/>
      <c r="AC40" s="50"/>
      <c r="AD40" s="69"/>
      <c r="AE40" s="50"/>
      <c r="AF40" s="69"/>
      <c r="AG40" s="50"/>
      <c r="AH40" s="50"/>
      <c r="AI40" s="18">
        <f t="shared" si="1"/>
        <v>0</v>
      </c>
      <c r="AJ40" s="50"/>
      <c r="AK40" s="50"/>
      <c r="AL40" s="18"/>
      <c r="AM40" s="18">
        <f t="shared" si="2"/>
        <v>3</v>
      </c>
      <c r="AN40" s="51"/>
      <c r="AO40" s="52"/>
      <c r="AP40" s="52"/>
      <c r="AQ40" s="53"/>
      <c r="AR40" s="68"/>
      <c r="AV40" s="50"/>
    </row>
    <row r="41" spans="1:48" s="54" customFormat="1" x14ac:dyDescent="0.25">
      <c r="A41" s="48">
        <v>1</v>
      </c>
      <c r="B41" s="36" t="s">
        <v>82</v>
      </c>
      <c r="C41" s="36"/>
      <c r="D41" s="68"/>
      <c r="E41" s="36"/>
      <c r="F41" s="37"/>
      <c r="G41" s="67"/>
      <c r="H41" s="37"/>
      <c r="I41" s="37"/>
      <c r="J41" s="80"/>
      <c r="K41" s="37"/>
      <c r="L41" s="80"/>
      <c r="M41" s="37"/>
      <c r="N41" s="37"/>
      <c r="O41" s="80"/>
      <c r="P41" s="37"/>
      <c r="Q41" s="18"/>
      <c r="R41" s="50"/>
      <c r="S41" s="50"/>
      <c r="T41" s="69"/>
      <c r="U41" s="50"/>
      <c r="V41" s="50"/>
      <c r="W41" s="69"/>
      <c r="X41" s="50"/>
      <c r="Y41" s="50"/>
      <c r="Z41" s="50"/>
      <c r="AA41" s="69"/>
      <c r="AB41" s="50"/>
      <c r="AC41" s="50"/>
      <c r="AD41" s="69"/>
      <c r="AE41" s="50"/>
      <c r="AF41" s="94"/>
      <c r="AG41" s="50">
        <v>2</v>
      </c>
      <c r="AH41" s="50"/>
      <c r="AI41" s="18">
        <f t="shared" si="1"/>
        <v>2</v>
      </c>
      <c r="AJ41" s="50"/>
      <c r="AK41" s="50"/>
      <c r="AL41" s="18"/>
      <c r="AM41" s="18">
        <f t="shared" si="2"/>
        <v>2</v>
      </c>
      <c r="AN41" s="51"/>
      <c r="AO41" s="52"/>
      <c r="AP41" s="52"/>
      <c r="AQ41" s="53"/>
      <c r="AR41" s="68"/>
      <c r="AV41" s="50"/>
    </row>
    <row r="42" spans="1:48" s="54" customFormat="1" x14ac:dyDescent="0.25">
      <c r="A42" s="48">
        <v>1</v>
      </c>
      <c r="B42" s="36" t="s">
        <v>84</v>
      </c>
      <c r="C42" s="36"/>
      <c r="D42" s="68"/>
      <c r="E42" s="36"/>
      <c r="F42" s="37"/>
      <c r="G42" s="67"/>
      <c r="H42" s="37"/>
      <c r="I42" s="37"/>
      <c r="J42" s="80"/>
      <c r="K42" s="37"/>
      <c r="L42" s="80"/>
      <c r="M42" s="37"/>
      <c r="N42" s="37"/>
      <c r="O42" s="80"/>
      <c r="P42" s="37"/>
      <c r="Q42" s="18"/>
      <c r="R42" s="50"/>
      <c r="S42" s="50"/>
      <c r="T42" s="69"/>
      <c r="U42" s="50"/>
      <c r="V42" s="50"/>
      <c r="W42" s="69"/>
      <c r="X42" s="50"/>
      <c r="Y42" s="50"/>
      <c r="Z42" s="50"/>
      <c r="AA42" s="69"/>
      <c r="AB42" s="50"/>
      <c r="AC42" s="50"/>
      <c r="AD42" s="69"/>
      <c r="AE42" s="50"/>
      <c r="AF42" s="94"/>
      <c r="AG42" s="50">
        <v>2</v>
      </c>
      <c r="AH42" s="50"/>
      <c r="AI42" s="18">
        <f t="shared" si="1"/>
        <v>2</v>
      </c>
      <c r="AJ42" s="50"/>
      <c r="AK42" s="50"/>
      <c r="AL42" s="18"/>
      <c r="AM42" s="18">
        <f t="shared" si="2"/>
        <v>2</v>
      </c>
      <c r="AN42" s="51"/>
      <c r="AO42" s="52"/>
      <c r="AP42" s="52"/>
      <c r="AQ42" s="53"/>
      <c r="AR42" s="68"/>
      <c r="AV42" s="50"/>
    </row>
    <row r="43" spans="1:48" s="26" customFormat="1" x14ac:dyDescent="0.25">
      <c r="A43" s="23"/>
      <c r="B43" s="24" t="s">
        <v>49</v>
      </c>
      <c r="C43" s="25"/>
      <c r="D43" s="70">
        <v>9</v>
      </c>
      <c r="E43" s="25"/>
      <c r="F43" s="25"/>
      <c r="G43" s="70">
        <v>9</v>
      </c>
      <c r="H43" s="25"/>
      <c r="I43" s="25"/>
      <c r="J43" s="70">
        <v>8</v>
      </c>
      <c r="L43" s="70">
        <v>8</v>
      </c>
      <c r="M43" s="25"/>
      <c r="N43" s="25"/>
      <c r="O43" s="70">
        <v>9</v>
      </c>
      <c r="P43" s="25"/>
      <c r="Q43" s="25"/>
      <c r="R43" s="25"/>
      <c r="S43" s="25"/>
      <c r="T43" s="70">
        <v>9</v>
      </c>
      <c r="U43" s="25"/>
      <c r="V43" s="25"/>
      <c r="W43" s="70">
        <v>9</v>
      </c>
      <c r="X43" s="25"/>
      <c r="Y43" s="25"/>
      <c r="Z43" s="25"/>
      <c r="AA43" s="70">
        <v>9</v>
      </c>
      <c r="AB43" s="25"/>
      <c r="AC43" s="25"/>
      <c r="AD43" s="70">
        <v>8</v>
      </c>
      <c r="AE43" s="25"/>
      <c r="AF43" s="70">
        <v>12</v>
      </c>
      <c r="AG43" s="25"/>
      <c r="AH43" s="25"/>
      <c r="AI43" s="25"/>
      <c r="AJ43" s="25"/>
      <c r="AK43" s="25"/>
      <c r="AL43" s="24" t="s">
        <v>49</v>
      </c>
      <c r="AM43" s="33">
        <f>SUM(D43:AG43)</f>
        <v>90</v>
      </c>
      <c r="AN43" s="47">
        <f>+AM43/10</f>
        <v>9</v>
      </c>
      <c r="AO43" s="45"/>
      <c r="AP43" s="45"/>
      <c r="AQ43" s="46"/>
      <c r="AR43" s="70"/>
    </row>
    <row r="44" spans="1:48" s="26" customFormat="1" ht="14.25" customHeight="1" x14ac:dyDescent="0.25">
      <c r="A44" s="23"/>
      <c r="B44" s="24" t="s">
        <v>50</v>
      </c>
      <c r="C44" s="47"/>
      <c r="D44" s="71">
        <v>5.12</v>
      </c>
      <c r="E44" s="47"/>
      <c r="F44" s="47"/>
      <c r="G44" s="71">
        <v>5.19</v>
      </c>
      <c r="H44" s="47"/>
      <c r="I44" s="47"/>
      <c r="J44" s="71">
        <v>5.52</v>
      </c>
      <c r="L44" s="71">
        <v>5.36</v>
      </c>
      <c r="M44" s="25"/>
      <c r="N44" s="47"/>
      <c r="O44" s="107">
        <v>5.64</v>
      </c>
      <c r="P44" s="47"/>
      <c r="Q44" s="47"/>
      <c r="R44" s="47"/>
      <c r="S44" s="47"/>
      <c r="T44" s="82">
        <v>4.49</v>
      </c>
      <c r="U44" s="47"/>
      <c r="V44" s="47"/>
      <c r="W44" s="82">
        <v>4.22</v>
      </c>
      <c r="X44" s="47"/>
      <c r="Y44" s="47"/>
      <c r="Z44" s="47"/>
      <c r="AA44" s="82">
        <v>3.19</v>
      </c>
      <c r="AB44" s="47"/>
      <c r="AC44" s="47"/>
      <c r="AD44" s="71">
        <v>3.9</v>
      </c>
      <c r="AE44" s="47"/>
      <c r="AF44" s="92">
        <v>5.4</v>
      </c>
      <c r="AG44" s="47"/>
      <c r="AH44" s="47"/>
      <c r="AI44" s="47"/>
      <c r="AJ44" s="47"/>
      <c r="AK44" s="47"/>
      <c r="AL44" s="47"/>
      <c r="AM44" s="33" t="s">
        <v>70</v>
      </c>
      <c r="AN44" s="33" t="s">
        <v>69</v>
      </c>
      <c r="AO44" s="25"/>
      <c r="AP44" s="25"/>
      <c r="AQ44" s="27"/>
      <c r="AR44" s="71"/>
    </row>
    <row r="45" spans="1:48" s="26" customFormat="1" x14ac:dyDescent="0.25">
      <c r="A45" s="23"/>
      <c r="B45" s="24" t="s">
        <v>51</v>
      </c>
      <c r="C45" s="33"/>
      <c r="D45" s="72">
        <v>16</v>
      </c>
      <c r="E45" s="33"/>
      <c r="F45" s="33"/>
      <c r="G45" s="72">
        <v>16</v>
      </c>
      <c r="H45" s="33"/>
      <c r="I45" s="33"/>
      <c r="J45" s="72">
        <v>15</v>
      </c>
      <c r="L45" s="72">
        <v>14</v>
      </c>
      <c r="M45" s="33"/>
      <c r="N45" s="33"/>
      <c r="O45" s="72">
        <v>16</v>
      </c>
      <c r="P45" s="33"/>
      <c r="Q45" s="33"/>
      <c r="R45" s="33"/>
      <c r="S45" s="33"/>
      <c r="T45" s="72">
        <v>14</v>
      </c>
      <c r="U45" s="33"/>
      <c r="V45" s="33"/>
      <c r="W45" s="72">
        <v>17</v>
      </c>
      <c r="X45" s="33"/>
      <c r="Y45" s="33"/>
      <c r="Z45" s="33"/>
      <c r="AA45" s="72">
        <v>18</v>
      </c>
      <c r="AB45" s="33"/>
      <c r="AC45" s="33"/>
      <c r="AD45" s="72">
        <v>14</v>
      </c>
      <c r="AE45" s="33"/>
      <c r="AF45" s="72">
        <v>24</v>
      </c>
      <c r="AG45" s="33"/>
      <c r="AH45" s="33"/>
      <c r="AJ45" s="33"/>
      <c r="AK45" s="47"/>
      <c r="AL45" s="24" t="s">
        <v>51</v>
      </c>
      <c r="AM45" s="33">
        <f>SUM(D45:AG45)</f>
        <v>164</v>
      </c>
      <c r="AN45" s="47">
        <f>+AM45/10</f>
        <v>16.399999999999999</v>
      </c>
      <c r="AO45" s="25"/>
      <c r="AP45" s="25"/>
      <c r="AQ45" s="27"/>
      <c r="AR45" s="72"/>
    </row>
    <row r="46" spans="1:48" s="26" customFormat="1" x14ac:dyDescent="0.25">
      <c r="A46" s="23"/>
      <c r="B46" s="24" t="s">
        <v>58</v>
      </c>
      <c r="C46" s="33"/>
      <c r="D46" s="72">
        <v>13</v>
      </c>
      <c r="E46" s="33"/>
      <c r="F46" s="33"/>
      <c r="G46" s="72">
        <f>25+5+5</f>
        <v>35</v>
      </c>
      <c r="H46" s="33"/>
      <c r="I46" s="33"/>
      <c r="J46" s="72">
        <v>23</v>
      </c>
      <c r="L46" s="72">
        <f>5+2+1+4+3+5</f>
        <v>20</v>
      </c>
      <c r="M46" s="33"/>
      <c r="N46" s="33"/>
      <c r="O46" s="72">
        <v>41</v>
      </c>
      <c r="P46" s="33"/>
      <c r="Q46" s="33"/>
      <c r="R46" s="33"/>
      <c r="S46" s="33"/>
      <c r="T46" s="72">
        <v>11</v>
      </c>
      <c r="U46" s="33"/>
      <c r="V46" s="33"/>
      <c r="W46" s="72">
        <f>8+7+7+5</f>
        <v>27</v>
      </c>
      <c r="X46" s="33"/>
      <c r="Y46" s="33"/>
      <c r="Z46" s="33"/>
      <c r="AA46" s="72">
        <v>31</v>
      </c>
      <c r="AB46" s="33"/>
      <c r="AC46" s="33"/>
      <c r="AD46" s="72">
        <f>5+5+1+4+2+2+2+1</f>
        <v>22</v>
      </c>
      <c r="AE46" s="33"/>
      <c r="AF46" s="72">
        <f>1+4+3+3+2+1+2+1+2+2+2</f>
        <v>23</v>
      </c>
      <c r="AG46" s="33"/>
      <c r="AH46" s="33"/>
      <c r="AJ46" s="33"/>
      <c r="AK46" s="47"/>
      <c r="AL46" s="24" t="s">
        <v>58</v>
      </c>
      <c r="AM46" s="33">
        <f>SUM(D46:AG46)</f>
        <v>246</v>
      </c>
      <c r="AN46" s="47">
        <f>+AM46/10</f>
        <v>24.6</v>
      </c>
      <c r="AO46" s="25"/>
      <c r="AP46" s="25"/>
      <c r="AQ46" s="27"/>
      <c r="AR46" s="72"/>
    </row>
    <row r="47" spans="1:48" s="26" customFormat="1" x14ac:dyDescent="0.25">
      <c r="A47" s="23"/>
      <c r="B47" s="24" t="s">
        <v>60</v>
      </c>
      <c r="C47" s="33"/>
      <c r="D47" s="73">
        <f>3.49+14.21+8.37+3.95+7.47+3.79</f>
        <v>41.28</v>
      </c>
      <c r="E47" s="33"/>
      <c r="F47" s="33"/>
      <c r="G47" s="72">
        <f>9.08+8.14+14.66+14.95+2.57+2.35+14.57+5.83+11.95</f>
        <v>84.1</v>
      </c>
      <c r="H47" s="33"/>
      <c r="I47" s="33"/>
      <c r="J47" s="72">
        <f>14.49+14.25+4.73+2.49+14.38+5.32+8.85+5.16</f>
        <v>69.67</v>
      </c>
      <c r="L47" s="72">
        <f>12.85+5.22+2.05+6.4+7.97+10.28</f>
        <v>44.77</v>
      </c>
      <c r="M47" s="33"/>
      <c r="N47" s="33"/>
      <c r="O47" s="72">
        <f>8.62+8.03+3.12+8.7+8.96+13.56+5.95+7.92+6.69</f>
        <v>71.55</v>
      </c>
      <c r="P47" s="33"/>
      <c r="Q47" s="33"/>
      <c r="R47" s="33"/>
      <c r="S47" s="33"/>
      <c r="T47" s="72">
        <f>4.58+10.36+4.63+1.21+6.49</f>
        <v>27.270000000000003</v>
      </c>
      <c r="U47" s="33"/>
      <c r="V47" s="33"/>
      <c r="W47" s="83">
        <f>4.33+9.19+5.34+7.74+5.34+5.98+7.36</f>
        <v>45.28</v>
      </c>
      <c r="X47" s="33"/>
      <c r="Y47" s="33"/>
      <c r="Z47" s="33"/>
      <c r="AA47" s="83">
        <f>3.13+4.34+7.65+7.9+2.44+5.47+2.65+5.74+3</f>
        <v>42.320000000000007</v>
      </c>
      <c r="AB47" s="33"/>
      <c r="AC47" s="33"/>
      <c r="AD47" s="72">
        <f>1.53+6.9+12.54+3.53+2.5+2.39+14.53+1.92</f>
        <v>45.84</v>
      </c>
      <c r="AE47" s="33"/>
      <c r="AF47" s="72">
        <f>3.41+11.42+8.91+6.71+6.93+2.84+5.47+1.63+6.61+5.29+3.59</f>
        <v>62.81</v>
      </c>
      <c r="AG47" s="33"/>
      <c r="AH47" s="33"/>
      <c r="AJ47" s="33"/>
      <c r="AK47" s="47"/>
      <c r="AL47" s="24" t="s">
        <v>60</v>
      </c>
      <c r="AM47" s="33">
        <f>SUM(D47:AG47)</f>
        <v>534.88999999999987</v>
      </c>
      <c r="AN47" s="47">
        <f>+AM47/10</f>
        <v>53.48899999999999</v>
      </c>
      <c r="AO47" s="25"/>
      <c r="AP47" s="25"/>
      <c r="AQ47" s="27"/>
      <c r="AR47" s="73"/>
    </row>
    <row r="48" spans="1:48" s="26" customFormat="1" x14ac:dyDescent="0.25">
      <c r="A48" s="23"/>
      <c r="B48" s="24" t="s">
        <v>76</v>
      </c>
      <c r="C48" s="33"/>
      <c r="D48" s="73">
        <v>14.21</v>
      </c>
      <c r="E48" s="33"/>
      <c r="F48" s="33"/>
      <c r="G48" s="79">
        <v>14.95</v>
      </c>
      <c r="H48" s="33"/>
      <c r="I48" s="33"/>
      <c r="J48" s="79">
        <v>14.49</v>
      </c>
      <c r="L48" s="72">
        <v>12.8</v>
      </c>
      <c r="M48" s="33"/>
      <c r="N48" s="33"/>
      <c r="O48" s="79">
        <v>13.56</v>
      </c>
      <c r="P48" s="33"/>
      <c r="Q48" s="33"/>
      <c r="R48" s="33"/>
      <c r="S48" s="33"/>
      <c r="T48" s="79">
        <v>10.36</v>
      </c>
      <c r="U48" s="33"/>
      <c r="V48" s="33"/>
      <c r="W48" s="79">
        <v>9.19</v>
      </c>
      <c r="X48" s="33"/>
      <c r="Y48" s="33"/>
      <c r="Z48" s="33"/>
      <c r="AA48" s="83">
        <v>7.9</v>
      </c>
      <c r="AB48" s="33"/>
      <c r="AC48" s="33"/>
      <c r="AD48" s="79">
        <v>14.53</v>
      </c>
      <c r="AE48" s="33"/>
      <c r="AF48" s="79">
        <v>11.42</v>
      </c>
      <c r="AG48" s="33"/>
      <c r="AH48" s="33"/>
      <c r="AJ48" s="33"/>
      <c r="AK48" s="47"/>
      <c r="AL48" s="24" t="s">
        <v>76</v>
      </c>
      <c r="AM48" s="88">
        <f>SUM(D48:AG48)</f>
        <v>123.41000000000001</v>
      </c>
      <c r="AN48" s="61">
        <f>+AM48/10</f>
        <v>12.341000000000001</v>
      </c>
      <c r="AO48" s="25"/>
      <c r="AP48" s="25"/>
      <c r="AQ48" s="27"/>
      <c r="AR48" s="73"/>
    </row>
    <row r="49" spans="1:79" s="26" customFormat="1" x14ac:dyDescent="0.25">
      <c r="A49" s="23"/>
      <c r="B49" s="24" t="s">
        <v>59</v>
      </c>
      <c r="C49" s="33"/>
      <c r="D49" s="74">
        <f>+D47/D46</f>
        <v>3.1753846153846155</v>
      </c>
      <c r="E49" s="33"/>
      <c r="F49" s="33"/>
      <c r="G49" s="79">
        <f>+G47/G46</f>
        <v>2.4028571428571426</v>
      </c>
      <c r="H49" s="33"/>
      <c r="I49" s="33"/>
      <c r="J49" s="74">
        <f>+J47/J46</f>
        <v>3.0291304347826089</v>
      </c>
      <c r="L49" s="72">
        <f>+L47/L46</f>
        <v>2.2385000000000002</v>
      </c>
      <c r="M49" s="33"/>
      <c r="N49" s="33"/>
      <c r="O49" s="72">
        <f>+O47/O46</f>
        <v>1.7451219512195122</v>
      </c>
      <c r="P49" s="33"/>
      <c r="Q49" s="33"/>
      <c r="R49" s="33"/>
      <c r="S49" s="33"/>
      <c r="T49" s="83">
        <f>+T47/T46</f>
        <v>2.4790909090909095</v>
      </c>
      <c r="U49" s="33"/>
      <c r="V49" s="33"/>
      <c r="W49" s="83">
        <f>+W47/W46</f>
        <v>1.6770370370370371</v>
      </c>
      <c r="X49" s="33"/>
      <c r="Y49" s="33"/>
      <c r="Z49" s="33"/>
      <c r="AA49" s="83">
        <f>+AA47/AA46</f>
        <v>1.3651612903225809</v>
      </c>
      <c r="AB49" s="33"/>
      <c r="AC49" s="33"/>
      <c r="AD49" s="83">
        <f>+AD47/AD46</f>
        <v>2.083636363636364</v>
      </c>
      <c r="AE49" s="33"/>
      <c r="AF49" s="83">
        <f>+AF47/AF46</f>
        <v>2.7308695652173913</v>
      </c>
      <c r="AG49" s="33"/>
      <c r="AH49" s="33"/>
      <c r="AJ49" s="33"/>
      <c r="AK49" s="47"/>
      <c r="AL49" s="24" t="s">
        <v>59</v>
      </c>
      <c r="AM49" s="60">
        <f>+AM47/AM46</f>
        <v>2.1743495934959345</v>
      </c>
      <c r="AN49" s="61">
        <f>+AN47/AN46</f>
        <v>2.1743495934959345</v>
      </c>
      <c r="AO49" s="25"/>
      <c r="AP49" s="25"/>
      <c r="AQ49" s="27"/>
      <c r="AR49" s="74"/>
    </row>
    <row r="50" spans="1:79" s="31" customFormat="1" ht="12.75" x14ac:dyDescent="0.2">
      <c r="A50" s="28"/>
      <c r="B50" s="29" t="s">
        <v>52</v>
      </c>
      <c r="C50" s="32">
        <f>COUNTIF(C$3:C$39,$AO$5)</f>
        <v>14</v>
      </c>
      <c r="D50" s="75"/>
      <c r="E50" s="32"/>
      <c r="F50" s="32">
        <f>COUNTIF(F$3:F$42,$AO$5)</f>
        <v>14</v>
      </c>
      <c r="G50" s="75"/>
      <c r="H50" s="32"/>
      <c r="I50" s="32">
        <f>COUNTIF(I$3:I$39,$AO$5)</f>
        <v>7</v>
      </c>
      <c r="J50" s="75"/>
      <c r="K50" s="32"/>
      <c r="L50" s="75"/>
      <c r="M50" s="32"/>
      <c r="N50" s="32">
        <f>COUNTIF(N$3:N$42,$AO$5)</f>
        <v>12</v>
      </c>
      <c r="O50" s="75"/>
      <c r="P50" s="32"/>
      <c r="Q50" s="32"/>
      <c r="R50" s="32"/>
      <c r="S50" s="32">
        <f>COUNTIF(S$3:S$39,$AO$5)</f>
        <v>13</v>
      </c>
      <c r="T50" s="75"/>
      <c r="U50" s="32"/>
      <c r="V50" s="32">
        <f>COUNTIF(V$3:V$39,$AO$5)</f>
        <v>8</v>
      </c>
      <c r="W50" s="75"/>
      <c r="X50" s="32"/>
      <c r="Y50" s="32"/>
      <c r="Z50" s="32">
        <f>COUNTIF(Z$3:Z$39,$AO$5)</f>
        <v>12</v>
      </c>
      <c r="AA50" s="75"/>
      <c r="AB50" s="32"/>
      <c r="AC50" s="32">
        <f>COUNTIF(AC$3:AC$42,$AO$5)</f>
        <v>11</v>
      </c>
      <c r="AD50" s="75"/>
      <c r="AE50" s="32"/>
      <c r="AF50" s="75"/>
      <c r="AG50" s="32"/>
      <c r="AH50" s="32">
        <f>COUNTIF(AH$3:AH$39,$AO$5)</f>
        <v>8</v>
      </c>
      <c r="AI50" s="32"/>
      <c r="AJ50" s="32"/>
      <c r="AK50" s="29"/>
      <c r="AL50" s="29" t="s">
        <v>52</v>
      </c>
      <c r="AM50" s="33">
        <f>SUM(D50:AG50)</f>
        <v>77</v>
      </c>
      <c r="AN50" s="61">
        <f>+AM50/10</f>
        <v>7.7</v>
      </c>
      <c r="AO50" s="29"/>
      <c r="AP50" s="29"/>
      <c r="AQ50" s="30"/>
      <c r="AR50" s="75"/>
    </row>
    <row r="51" spans="1:79" x14ac:dyDescent="0.25">
      <c r="C51" s="19"/>
      <c r="D51" s="76"/>
      <c r="F51" s="19"/>
      <c r="G51" s="76"/>
      <c r="I51" s="19"/>
      <c r="J51" s="76"/>
      <c r="L51" s="76"/>
      <c r="N51" s="19"/>
      <c r="O51" s="76"/>
      <c r="Q51" s="19"/>
      <c r="R51" s="19"/>
      <c r="S51" s="19"/>
      <c r="T51" s="76"/>
      <c r="V51" s="19"/>
      <c r="W51" s="76"/>
      <c r="Y51" s="19"/>
      <c r="Z51" s="19"/>
      <c r="AA51" s="76"/>
      <c r="AC51" s="19"/>
      <c r="AD51" s="76"/>
      <c r="AF51" s="76"/>
      <c r="AH51" s="20"/>
      <c r="AI51" s="19"/>
      <c r="AJ51" s="19"/>
      <c r="AK51" s="20"/>
      <c r="AL51" s="20"/>
      <c r="AM51" s="20"/>
      <c r="AN51" s="20"/>
      <c r="AO51" s="20"/>
      <c r="AP51" s="20"/>
      <c r="AQ51" s="20"/>
      <c r="AR51" s="76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</row>
    <row r="52" spans="1:79" s="15" customFormat="1" hidden="1" x14ac:dyDescent="0.25">
      <c r="B52" s="21" t="s">
        <v>46</v>
      </c>
      <c r="C52" s="19"/>
      <c r="D52" s="76"/>
      <c r="E52" s="16"/>
      <c r="F52" s="19"/>
      <c r="G52" s="76"/>
      <c r="H52" s="16"/>
      <c r="I52" s="19"/>
      <c r="J52" s="76"/>
      <c r="K52" s="16"/>
      <c r="L52" s="76"/>
      <c r="M52" s="16"/>
      <c r="N52" s="19"/>
      <c r="O52" s="76"/>
      <c r="Q52" s="19"/>
      <c r="R52" s="19"/>
      <c r="S52" s="19"/>
      <c r="T52" s="76"/>
      <c r="V52" s="19"/>
      <c r="W52" s="76"/>
      <c r="X52" s="16"/>
      <c r="Y52" s="19"/>
      <c r="Z52" s="19"/>
      <c r="AA52" s="76"/>
      <c r="AB52" s="16"/>
      <c r="AC52" s="19"/>
      <c r="AD52" s="76"/>
      <c r="AE52" s="16"/>
      <c r="AF52" s="76"/>
      <c r="AG52" s="16"/>
      <c r="AH52" s="20"/>
      <c r="AI52" s="19"/>
      <c r="AJ52" s="19"/>
      <c r="AK52" s="20"/>
      <c r="AL52" s="20"/>
      <c r="AM52" s="20"/>
      <c r="AN52" s="20"/>
      <c r="AO52" s="20"/>
      <c r="AP52" s="20"/>
      <c r="AQ52" s="20"/>
      <c r="AR52" s="76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</row>
    <row r="53" spans="1:79" s="15" customFormat="1" hidden="1" x14ac:dyDescent="0.25">
      <c r="B53" s="17" t="s">
        <v>30</v>
      </c>
      <c r="C53" s="19"/>
      <c r="D53" s="76"/>
      <c r="E53" s="16">
        <v>1</v>
      </c>
      <c r="F53" s="19"/>
      <c r="G53" s="76">
        <v>1</v>
      </c>
      <c r="H53" s="16"/>
      <c r="I53" s="19"/>
      <c r="J53" s="76"/>
      <c r="K53" s="16"/>
      <c r="L53" s="76"/>
      <c r="M53" s="16"/>
      <c r="N53" s="19"/>
      <c r="O53" s="76"/>
      <c r="Q53" s="19"/>
      <c r="R53" s="19"/>
      <c r="S53" s="19"/>
      <c r="T53" s="76"/>
      <c r="V53" s="19"/>
      <c r="W53" s="76"/>
      <c r="X53" s="16"/>
      <c r="Y53" s="19"/>
      <c r="Z53" s="19"/>
      <c r="AA53" s="76"/>
      <c r="AB53" s="16"/>
      <c r="AC53" s="19"/>
      <c r="AD53" s="76"/>
      <c r="AE53" s="16"/>
      <c r="AF53" s="76"/>
      <c r="AG53" s="16"/>
      <c r="AH53" s="20"/>
      <c r="AI53" s="19"/>
      <c r="AJ53" s="19"/>
      <c r="AK53" s="20"/>
      <c r="AL53" s="20"/>
      <c r="AM53" s="20"/>
      <c r="AN53" s="20"/>
      <c r="AO53" s="20"/>
      <c r="AP53" s="20"/>
      <c r="AQ53" s="20"/>
      <c r="AR53" s="76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s="15" customFormat="1" hidden="1" x14ac:dyDescent="0.25">
      <c r="B54" s="17" t="s">
        <v>27</v>
      </c>
      <c r="C54" s="19"/>
      <c r="D54" s="76"/>
      <c r="E54" s="16">
        <v>2</v>
      </c>
      <c r="F54" s="19"/>
      <c r="G54" s="76">
        <v>5</v>
      </c>
      <c r="H54" s="16"/>
      <c r="I54" s="19"/>
      <c r="J54" s="76"/>
      <c r="K54" s="16"/>
      <c r="L54" s="76"/>
      <c r="M54" s="16"/>
      <c r="N54" s="19"/>
      <c r="O54" s="76"/>
      <c r="Q54" s="19"/>
      <c r="R54" s="19"/>
      <c r="S54" s="19"/>
      <c r="T54" s="76"/>
      <c r="V54" s="19"/>
      <c r="W54" s="76"/>
      <c r="X54" s="16"/>
      <c r="Y54" s="19"/>
      <c r="Z54" s="19"/>
      <c r="AA54" s="76"/>
      <c r="AB54" s="16"/>
      <c r="AC54" s="19"/>
      <c r="AD54" s="76"/>
      <c r="AE54" s="16"/>
      <c r="AF54" s="76"/>
      <c r="AG54" s="16"/>
      <c r="AH54" s="20"/>
      <c r="AI54" s="19"/>
      <c r="AJ54" s="19"/>
      <c r="AK54" s="20"/>
      <c r="AL54" s="20"/>
      <c r="AM54" s="20"/>
      <c r="AN54" s="20"/>
      <c r="AO54" s="20"/>
      <c r="AP54" s="20"/>
      <c r="AQ54" s="20"/>
      <c r="AR54" s="76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</row>
    <row r="55" spans="1:79" s="15" customFormat="1" hidden="1" x14ac:dyDescent="0.25">
      <c r="B55" s="17" t="s">
        <v>40</v>
      </c>
      <c r="C55" s="19"/>
      <c r="D55" s="76"/>
      <c r="E55" s="16">
        <v>1</v>
      </c>
      <c r="F55" s="19"/>
      <c r="G55" s="76"/>
      <c r="H55" s="16"/>
      <c r="I55" s="19"/>
      <c r="J55" s="76"/>
      <c r="K55" s="16"/>
      <c r="L55" s="76"/>
      <c r="M55" s="16"/>
      <c r="N55" s="19"/>
      <c r="O55" s="76"/>
      <c r="Q55" s="19"/>
      <c r="R55" s="19"/>
      <c r="S55" s="19"/>
      <c r="T55" s="76"/>
      <c r="V55" s="19"/>
      <c r="W55" s="76"/>
      <c r="X55" s="16"/>
      <c r="Y55" s="19"/>
      <c r="Z55" s="19"/>
      <c r="AA55" s="76"/>
      <c r="AB55" s="16"/>
      <c r="AC55" s="19"/>
      <c r="AD55" s="76"/>
      <c r="AE55" s="16"/>
      <c r="AF55" s="76"/>
      <c r="AG55" s="16"/>
      <c r="AH55" s="20"/>
      <c r="AI55" s="19"/>
      <c r="AJ55" s="19"/>
      <c r="AK55" s="20"/>
      <c r="AL55" s="20"/>
      <c r="AM55" s="20"/>
      <c r="AN55" s="20"/>
      <c r="AO55" s="20"/>
      <c r="AP55" s="20"/>
      <c r="AQ55" s="20"/>
      <c r="AR55" s="76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</row>
    <row r="56" spans="1:79" s="15" customFormat="1" hidden="1" x14ac:dyDescent="0.25">
      <c r="B56" s="17" t="s">
        <v>28</v>
      </c>
      <c r="C56" s="19"/>
      <c r="D56" s="76"/>
      <c r="E56" s="16">
        <v>3</v>
      </c>
      <c r="F56" s="19"/>
      <c r="G56" s="76">
        <v>3</v>
      </c>
      <c r="H56" s="16"/>
      <c r="I56" s="19"/>
      <c r="J56" s="76"/>
      <c r="K56" s="16"/>
      <c r="L56" s="76"/>
      <c r="M56" s="16"/>
      <c r="N56" s="19"/>
      <c r="O56" s="76"/>
      <c r="Q56" s="19"/>
      <c r="R56" s="19"/>
      <c r="S56" s="19"/>
      <c r="T56" s="76"/>
      <c r="V56" s="19"/>
      <c r="W56" s="76"/>
      <c r="X56" s="16"/>
      <c r="Y56" s="19"/>
      <c r="Z56" s="19"/>
      <c r="AA56" s="76"/>
      <c r="AB56" s="16"/>
      <c r="AC56" s="19"/>
      <c r="AD56" s="76"/>
      <c r="AE56" s="16"/>
      <c r="AF56" s="76"/>
      <c r="AG56" s="16"/>
      <c r="AH56" s="20"/>
      <c r="AI56" s="19"/>
      <c r="AJ56" s="19"/>
      <c r="AK56" s="20"/>
      <c r="AL56" s="20"/>
      <c r="AM56" s="20"/>
      <c r="AN56" s="20"/>
      <c r="AO56" s="20"/>
      <c r="AP56" s="20"/>
      <c r="AQ56" s="20"/>
      <c r="AR56" s="76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</row>
    <row r="57" spans="1:79" s="15" customFormat="1" hidden="1" x14ac:dyDescent="0.25">
      <c r="B57" s="17" t="s">
        <v>38</v>
      </c>
      <c r="C57" s="19"/>
      <c r="D57" s="76"/>
      <c r="E57" s="16">
        <v>3</v>
      </c>
      <c r="F57" s="19"/>
      <c r="G57" s="76"/>
      <c r="H57" s="16"/>
      <c r="I57" s="19"/>
      <c r="J57" s="76"/>
      <c r="K57" s="16"/>
      <c r="L57" s="76"/>
      <c r="M57" s="16"/>
      <c r="N57" s="19"/>
      <c r="O57" s="76"/>
      <c r="Q57" s="19"/>
      <c r="R57" s="19"/>
      <c r="S57" s="19"/>
      <c r="T57" s="76"/>
      <c r="V57" s="19"/>
      <c r="W57" s="76"/>
      <c r="X57" s="16"/>
      <c r="Y57" s="19"/>
      <c r="Z57" s="19"/>
      <c r="AA57" s="76"/>
      <c r="AB57" s="16"/>
      <c r="AC57" s="19"/>
      <c r="AD57" s="76"/>
      <c r="AE57" s="16"/>
      <c r="AF57" s="76"/>
      <c r="AG57" s="16"/>
      <c r="AH57" s="20"/>
      <c r="AI57" s="19"/>
      <c r="AJ57" s="19"/>
      <c r="AK57" s="20"/>
      <c r="AL57" s="20"/>
      <c r="AM57" s="20"/>
      <c r="AN57" s="20"/>
      <c r="AO57" s="20"/>
      <c r="AP57" s="20"/>
      <c r="AQ57" s="20"/>
      <c r="AR57" s="76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</row>
    <row r="58" spans="1:79" s="15" customFormat="1" hidden="1" x14ac:dyDescent="0.25">
      <c r="B58" s="17" t="s">
        <v>37</v>
      </c>
      <c r="C58" s="19"/>
      <c r="D58" s="76"/>
      <c r="E58" s="16">
        <v>2</v>
      </c>
      <c r="F58" s="19"/>
      <c r="G58" s="76"/>
      <c r="H58" s="16"/>
      <c r="I58" s="19"/>
      <c r="J58" s="76"/>
      <c r="K58" s="16"/>
      <c r="L58" s="76"/>
      <c r="M58" s="16"/>
      <c r="N58" s="19"/>
      <c r="O58" s="76"/>
      <c r="Q58" s="19"/>
      <c r="R58" s="19"/>
      <c r="S58" s="19"/>
      <c r="T58" s="76"/>
      <c r="V58" s="19"/>
      <c r="W58" s="76"/>
      <c r="X58" s="16"/>
      <c r="Y58" s="19"/>
      <c r="Z58" s="19"/>
      <c r="AA58" s="76"/>
      <c r="AB58" s="16"/>
      <c r="AC58" s="19"/>
      <c r="AD58" s="76"/>
      <c r="AE58" s="16"/>
      <c r="AF58" s="76"/>
      <c r="AG58" s="16"/>
      <c r="AH58" s="20"/>
      <c r="AI58" s="19"/>
      <c r="AJ58" s="19"/>
      <c r="AK58" s="20"/>
      <c r="AL58" s="20"/>
      <c r="AM58" s="20"/>
      <c r="AN58" s="20"/>
      <c r="AO58" s="20"/>
      <c r="AP58" s="20"/>
      <c r="AQ58" s="20"/>
      <c r="AR58" s="76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</row>
    <row r="59" spans="1:79" s="15" customFormat="1" hidden="1" x14ac:dyDescent="0.25">
      <c r="B59" s="17" t="s">
        <v>32</v>
      </c>
      <c r="C59" s="19"/>
      <c r="D59" s="76"/>
      <c r="E59" s="16">
        <v>4</v>
      </c>
      <c r="F59" s="19"/>
      <c r="G59" s="76">
        <v>4</v>
      </c>
      <c r="H59" s="16"/>
      <c r="I59" s="19"/>
      <c r="J59" s="76"/>
      <c r="K59" s="16"/>
      <c r="L59" s="76"/>
      <c r="M59" s="16"/>
      <c r="N59" s="19"/>
      <c r="O59" s="76"/>
      <c r="Q59" s="19"/>
      <c r="R59" s="19"/>
      <c r="S59" s="19"/>
      <c r="T59" s="76"/>
      <c r="V59" s="19"/>
      <c r="W59" s="76"/>
      <c r="X59" s="16"/>
      <c r="Y59" s="19"/>
      <c r="Z59" s="19"/>
      <c r="AA59" s="76"/>
      <c r="AB59" s="16"/>
      <c r="AC59" s="19"/>
      <c r="AD59" s="76"/>
      <c r="AE59" s="16"/>
      <c r="AF59" s="76"/>
      <c r="AG59" s="16"/>
      <c r="AH59" s="20"/>
      <c r="AI59" s="19"/>
      <c r="AJ59" s="19"/>
      <c r="AK59" s="20"/>
      <c r="AL59" s="20"/>
      <c r="AM59" s="20"/>
      <c r="AN59" s="20"/>
      <c r="AO59" s="20"/>
      <c r="AP59" s="20"/>
      <c r="AQ59" s="20"/>
      <c r="AR59" s="76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</row>
    <row r="60" spans="1:79" s="15" customFormat="1" hidden="1" x14ac:dyDescent="0.25">
      <c r="B60" s="17" t="s">
        <v>26</v>
      </c>
      <c r="C60" s="19"/>
      <c r="D60" s="76"/>
      <c r="E60" s="16">
        <v>5</v>
      </c>
      <c r="F60" s="19"/>
      <c r="G60" s="76">
        <v>2</v>
      </c>
      <c r="H60" s="16"/>
      <c r="I60" s="19"/>
      <c r="J60" s="76"/>
      <c r="K60" s="16"/>
      <c r="L60" s="76"/>
      <c r="M60" s="16"/>
      <c r="N60" s="19"/>
      <c r="O60" s="76"/>
      <c r="Q60" s="19"/>
      <c r="R60" s="19"/>
      <c r="S60" s="19"/>
      <c r="T60" s="76"/>
      <c r="V60" s="19"/>
      <c r="W60" s="76"/>
      <c r="X60" s="16"/>
      <c r="Y60" s="19"/>
      <c r="Z60" s="19"/>
      <c r="AA60" s="76"/>
      <c r="AB60" s="16"/>
      <c r="AC60" s="19"/>
      <c r="AD60" s="76"/>
      <c r="AE60" s="16"/>
      <c r="AF60" s="76"/>
      <c r="AG60" s="16"/>
      <c r="AH60" s="20"/>
      <c r="AI60" s="19"/>
      <c r="AJ60" s="19"/>
      <c r="AK60" s="20"/>
      <c r="AL60" s="20"/>
      <c r="AM60" s="20"/>
      <c r="AN60" s="20"/>
      <c r="AO60" s="20"/>
      <c r="AP60" s="20"/>
      <c r="AQ60" s="20"/>
      <c r="AR60" s="76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</row>
    <row r="61" spans="1:79" s="15" customFormat="1" hidden="1" x14ac:dyDescent="0.25">
      <c r="B61" s="17" t="s">
        <v>36</v>
      </c>
      <c r="C61" s="19"/>
      <c r="D61" s="76"/>
      <c r="E61" s="16">
        <v>5</v>
      </c>
      <c r="F61" s="19"/>
      <c r="G61" s="76">
        <v>6</v>
      </c>
      <c r="H61" s="16"/>
      <c r="I61" s="19"/>
      <c r="J61" s="76"/>
      <c r="K61" s="16"/>
      <c r="L61" s="76"/>
      <c r="M61" s="16"/>
      <c r="N61" s="19"/>
      <c r="O61" s="76"/>
      <c r="Q61" s="19"/>
      <c r="R61" s="19"/>
      <c r="S61" s="19"/>
      <c r="T61" s="76"/>
      <c r="V61" s="19"/>
      <c r="W61" s="76"/>
      <c r="X61" s="16"/>
      <c r="Y61" s="19"/>
      <c r="Z61" s="19"/>
      <c r="AA61" s="76"/>
      <c r="AB61" s="16"/>
      <c r="AC61" s="19"/>
      <c r="AD61" s="76"/>
      <c r="AE61" s="16"/>
      <c r="AF61" s="76"/>
      <c r="AG61" s="16"/>
      <c r="AH61" s="20"/>
      <c r="AI61" s="19"/>
      <c r="AJ61" s="19"/>
      <c r="AK61" s="20"/>
      <c r="AL61" s="20"/>
      <c r="AM61" s="20"/>
      <c r="AN61" s="20"/>
      <c r="AO61" s="20"/>
      <c r="AP61" s="20"/>
      <c r="AQ61" s="20"/>
      <c r="AR61" s="76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</row>
    <row r="62" spans="1:79" s="15" customFormat="1" hidden="1" x14ac:dyDescent="0.25">
      <c r="B62" s="17" t="s">
        <v>42</v>
      </c>
      <c r="C62" s="19"/>
      <c r="D62" s="76"/>
      <c r="E62" s="16"/>
      <c r="F62" s="19"/>
      <c r="G62" s="76">
        <v>7</v>
      </c>
      <c r="H62" s="16"/>
      <c r="I62" s="19"/>
      <c r="J62" s="76"/>
      <c r="K62" s="16"/>
      <c r="L62" s="76"/>
      <c r="M62" s="16"/>
      <c r="N62" s="19"/>
      <c r="O62" s="76"/>
      <c r="Q62" s="19"/>
      <c r="R62" s="19"/>
      <c r="S62" s="19"/>
      <c r="T62" s="76"/>
      <c r="V62" s="19"/>
      <c r="W62" s="76"/>
      <c r="X62" s="16"/>
      <c r="Y62" s="19"/>
      <c r="Z62" s="19"/>
      <c r="AA62" s="76"/>
      <c r="AB62" s="16"/>
      <c r="AC62" s="19"/>
      <c r="AD62" s="76"/>
      <c r="AE62" s="16"/>
      <c r="AF62" s="76"/>
      <c r="AG62" s="16"/>
      <c r="AH62" s="20"/>
      <c r="AI62" s="19"/>
      <c r="AJ62" s="19"/>
      <c r="AK62" s="20"/>
      <c r="AL62" s="20"/>
      <c r="AM62" s="20"/>
      <c r="AN62" s="20"/>
      <c r="AO62" s="20"/>
      <c r="AP62" s="20"/>
      <c r="AQ62" s="20"/>
      <c r="AR62" s="76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</row>
    <row r="63" spans="1:79" s="15" customFormat="1" hidden="1" x14ac:dyDescent="0.25">
      <c r="B63" s="17" t="s">
        <v>54</v>
      </c>
      <c r="C63" s="19"/>
      <c r="D63" s="76"/>
      <c r="E63" s="16"/>
      <c r="F63" s="19"/>
      <c r="G63" s="76">
        <v>7</v>
      </c>
      <c r="H63" s="16"/>
      <c r="I63" s="19"/>
      <c r="J63" s="76"/>
      <c r="K63" s="16"/>
      <c r="L63" s="76"/>
      <c r="M63" s="16"/>
      <c r="N63" s="19"/>
      <c r="O63" s="76"/>
      <c r="Q63" s="19"/>
      <c r="R63" s="19"/>
      <c r="S63" s="19"/>
      <c r="T63" s="76"/>
      <c r="V63" s="19"/>
      <c r="W63" s="76"/>
      <c r="X63" s="16"/>
      <c r="Y63" s="19"/>
      <c r="Z63" s="19"/>
      <c r="AA63" s="76"/>
      <c r="AB63" s="16"/>
      <c r="AC63" s="19"/>
      <c r="AD63" s="76"/>
      <c r="AE63" s="16"/>
      <c r="AF63" s="76"/>
      <c r="AG63" s="16"/>
      <c r="AH63" s="20"/>
      <c r="AI63" s="19"/>
      <c r="AJ63" s="19"/>
      <c r="AK63" s="20"/>
      <c r="AL63" s="20"/>
      <c r="AM63" s="20"/>
      <c r="AN63" s="20"/>
      <c r="AO63" s="20"/>
      <c r="AP63" s="20"/>
      <c r="AQ63" s="20"/>
      <c r="AR63" s="76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</row>
    <row r="64" spans="1:79" s="15" customFormat="1" hidden="1" x14ac:dyDescent="0.25">
      <c r="B64" s="17" t="s">
        <v>31</v>
      </c>
      <c r="C64" s="19"/>
      <c r="D64" s="76"/>
      <c r="E64" s="16"/>
      <c r="F64" s="19"/>
      <c r="G64" s="76">
        <v>5</v>
      </c>
      <c r="H64" s="16"/>
      <c r="I64" s="19"/>
      <c r="J64" s="76"/>
      <c r="K64" s="16"/>
      <c r="L64" s="76"/>
      <c r="M64" s="16"/>
      <c r="N64" s="19"/>
      <c r="O64" s="76"/>
      <c r="Q64" s="19"/>
      <c r="R64" s="19"/>
      <c r="S64" s="19"/>
      <c r="T64" s="76"/>
      <c r="V64" s="19"/>
      <c r="W64" s="76"/>
      <c r="X64" s="16"/>
      <c r="Y64" s="19"/>
      <c r="Z64" s="19"/>
      <c r="AA64" s="76"/>
      <c r="AB64" s="16"/>
      <c r="AC64" s="19"/>
      <c r="AD64" s="76"/>
      <c r="AE64" s="16"/>
      <c r="AF64" s="76"/>
      <c r="AG64" s="16"/>
      <c r="AH64" s="20"/>
      <c r="AI64" s="19"/>
      <c r="AJ64" s="19"/>
      <c r="AK64" s="20"/>
      <c r="AL64" s="20"/>
      <c r="AM64" s="20"/>
      <c r="AN64" s="20"/>
      <c r="AO64" s="20"/>
      <c r="AP64" s="20"/>
      <c r="AQ64" s="20"/>
      <c r="AR64" s="76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</row>
    <row r="65" spans="2:79" s="15" customFormat="1" hidden="1" x14ac:dyDescent="0.25">
      <c r="B65" s="17" t="s">
        <v>34</v>
      </c>
      <c r="C65" s="19"/>
      <c r="D65" s="76"/>
      <c r="E65" s="16"/>
      <c r="F65" s="19"/>
      <c r="G65" s="76">
        <v>2</v>
      </c>
      <c r="H65" s="16"/>
      <c r="I65" s="19"/>
      <c r="J65" s="76"/>
      <c r="K65" s="16"/>
      <c r="L65" s="76"/>
      <c r="M65" s="16"/>
      <c r="N65" s="19"/>
      <c r="O65" s="76"/>
      <c r="Q65" s="19"/>
      <c r="R65" s="19"/>
      <c r="S65" s="19"/>
      <c r="T65" s="76"/>
      <c r="V65" s="19"/>
      <c r="W65" s="76"/>
      <c r="X65" s="16"/>
      <c r="Y65" s="19"/>
      <c r="Z65" s="19"/>
      <c r="AA65" s="76"/>
      <c r="AB65" s="16"/>
      <c r="AC65" s="19"/>
      <c r="AD65" s="76"/>
      <c r="AE65" s="16"/>
      <c r="AF65" s="76"/>
      <c r="AG65" s="16"/>
      <c r="AH65" s="20"/>
      <c r="AI65" s="19"/>
      <c r="AJ65" s="19"/>
      <c r="AK65" s="20"/>
      <c r="AL65" s="20"/>
      <c r="AM65" s="20"/>
      <c r="AN65" s="20"/>
      <c r="AO65" s="20"/>
      <c r="AP65" s="20"/>
      <c r="AQ65" s="20"/>
      <c r="AR65" s="76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</row>
    <row r="66" spans="2:79" s="15" customFormat="1" hidden="1" x14ac:dyDescent="0.25">
      <c r="B66" s="17" t="s">
        <v>35</v>
      </c>
      <c r="C66" s="19"/>
      <c r="D66" s="76"/>
      <c r="E66" s="16">
        <v>6</v>
      </c>
      <c r="F66" s="19"/>
      <c r="G66" s="76">
        <v>6</v>
      </c>
      <c r="H66" s="16"/>
      <c r="I66" s="19"/>
      <c r="J66" s="76"/>
      <c r="K66" s="16"/>
      <c r="L66" s="76"/>
      <c r="M66" s="16"/>
      <c r="N66" s="19"/>
      <c r="O66" s="76"/>
      <c r="Q66" s="19"/>
      <c r="R66" s="19"/>
      <c r="S66" s="19"/>
      <c r="T66" s="76"/>
      <c r="V66" s="19"/>
      <c r="W66" s="76"/>
      <c r="X66" s="16"/>
      <c r="Y66" s="19"/>
      <c r="Z66" s="19"/>
      <c r="AA66" s="76"/>
      <c r="AB66" s="16"/>
      <c r="AC66" s="19"/>
      <c r="AD66" s="76"/>
      <c r="AE66" s="16"/>
      <c r="AF66" s="76"/>
      <c r="AG66" s="16"/>
      <c r="AH66" s="20"/>
      <c r="AI66" s="19"/>
      <c r="AJ66" s="19"/>
      <c r="AK66" s="20"/>
      <c r="AL66" s="20"/>
      <c r="AM66" s="20"/>
      <c r="AN66" s="20"/>
      <c r="AO66" s="20"/>
      <c r="AP66" s="20"/>
      <c r="AQ66" s="20"/>
      <c r="AR66" s="76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</row>
    <row r="67" spans="2:79" s="15" customFormat="1" hidden="1" x14ac:dyDescent="0.25">
      <c r="B67" s="17" t="s">
        <v>39</v>
      </c>
      <c r="C67" s="19"/>
      <c r="D67" s="76"/>
      <c r="E67" s="16"/>
      <c r="F67" s="19"/>
      <c r="G67" s="76">
        <v>1</v>
      </c>
      <c r="H67" s="16"/>
      <c r="I67" s="19"/>
      <c r="J67" s="76"/>
      <c r="K67" s="16"/>
      <c r="L67" s="76"/>
      <c r="M67" s="16"/>
      <c r="N67" s="19"/>
      <c r="O67" s="76"/>
      <c r="Q67" s="19"/>
      <c r="R67" s="19"/>
      <c r="S67" s="19"/>
      <c r="T67" s="76"/>
      <c r="V67" s="19"/>
      <c r="W67" s="76"/>
      <c r="X67" s="16"/>
      <c r="Y67" s="19"/>
      <c r="Z67" s="19"/>
      <c r="AA67" s="76"/>
      <c r="AB67" s="16"/>
      <c r="AC67" s="19"/>
      <c r="AD67" s="76"/>
      <c r="AE67" s="16"/>
      <c r="AF67" s="76"/>
      <c r="AG67" s="16"/>
      <c r="AH67" s="20"/>
      <c r="AI67" s="19"/>
      <c r="AJ67" s="19"/>
      <c r="AK67" s="20"/>
      <c r="AL67" s="20"/>
      <c r="AM67" s="20"/>
      <c r="AN67" s="20"/>
      <c r="AO67" s="20"/>
      <c r="AP67" s="20"/>
      <c r="AQ67" s="20"/>
      <c r="AR67" s="76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2:79" s="15" customFormat="1" hidden="1" x14ac:dyDescent="0.25">
      <c r="B68" s="17" t="s">
        <v>29</v>
      </c>
      <c r="C68" s="19"/>
      <c r="D68" s="76"/>
      <c r="E68" s="16"/>
      <c r="F68" s="19"/>
      <c r="G68" s="76"/>
      <c r="H68" s="16"/>
      <c r="I68" s="19"/>
      <c r="J68" s="76"/>
      <c r="K68" s="16"/>
      <c r="L68" s="76"/>
      <c r="M68" s="16"/>
      <c r="N68" s="19"/>
      <c r="O68" s="76"/>
      <c r="Q68" s="19"/>
      <c r="R68" s="19"/>
      <c r="S68" s="19"/>
      <c r="T68" s="76"/>
      <c r="V68" s="19"/>
      <c r="W68" s="76"/>
      <c r="X68" s="16"/>
      <c r="Y68" s="19"/>
      <c r="Z68" s="19"/>
      <c r="AA68" s="76"/>
      <c r="AB68" s="16"/>
      <c r="AC68" s="19"/>
      <c r="AD68" s="76"/>
      <c r="AE68" s="16"/>
      <c r="AF68" s="76"/>
      <c r="AG68" s="16"/>
      <c r="AH68" s="20"/>
      <c r="AI68" s="19"/>
      <c r="AJ68" s="19"/>
      <c r="AK68" s="20"/>
      <c r="AL68" s="20"/>
      <c r="AM68" s="20"/>
      <c r="AN68" s="20"/>
      <c r="AO68" s="20"/>
      <c r="AP68" s="20"/>
      <c r="AQ68" s="20"/>
      <c r="AR68" s="76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</row>
    <row r="69" spans="2:79" s="15" customFormat="1" hidden="1" x14ac:dyDescent="0.25">
      <c r="B69" s="17" t="s">
        <v>45</v>
      </c>
      <c r="C69" s="19"/>
      <c r="D69" s="76"/>
      <c r="E69" s="16"/>
      <c r="F69" s="19"/>
      <c r="G69" s="76">
        <v>9</v>
      </c>
      <c r="H69" s="16"/>
      <c r="I69" s="19"/>
      <c r="J69" s="76"/>
      <c r="K69" s="16"/>
      <c r="L69" s="76"/>
      <c r="M69" s="16"/>
      <c r="N69" s="19"/>
      <c r="O69" s="76"/>
      <c r="Q69" s="19"/>
      <c r="R69" s="19"/>
      <c r="S69" s="19"/>
      <c r="T69" s="76"/>
      <c r="V69" s="19"/>
      <c r="W69" s="76"/>
      <c r="X69" s="16"/>
      <c r="Y69" s="19"/>
      <c r="Z69" s="19"/>
      <c r="AA69" s="76"/>
      <c r="AB69" s="16"/>
      <c r="AC69" s="19"/>
      <c r="AD69" s="76"/>
      <c r="AE69" s="16"/>
      <c r="AF69" s="76"/>
      <c r="AG69" s="16"/>
      <c r="AH69" s="20"/>
      <c r="AI69" s="19"/>
      <c r="AJ69" s="19"/>
      <c r="AK69" s="20"/>
      <c r="AL69" s="20"/>
      <c r="AM69" s="20"/>
      <c r="AN69" s="20"/>
      <c r="AO69" s="20"/>
      <c r="AP69" s="20"/>
      <c r="AQ69" s="20"/>
      <c r="AR69" s="76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2:79" s="15" customFormat="1" hidden="1" x14ac:dyDescent="0.25">
      <c r="B70" s="17" t="s">
        <v>44</v>
      </c>
      <c r="C70" s="19"/>
      <c r="D70" s="76"/>
      <c r="E70" s="16"/>
      <c r="F70" s="19"/>
      <c r="G70" s="76">
        <v>8</v>
      </c>
      <c r="H70" s="16"/>
      <c r="I70" s="19"/>
      <c r="J70" s="76"/>
      <c r="K70" s="16"/>
      <c r="L70" s="76"/>
      <c r="M70" s="16"/>
      <c r="N70" s="19"/>
      <c r="O70" s="76"/>
      <c r="Q70" s="19"/>
      <c r="R70" s="19"/>
      <c r="S70" s="19"/>
      <c r="T70" s="76"/>
      <c r="V70" s="19"/>
      <c r="W70" s="76"/>
      <c r="X70" s="16"/>
      <c r="Y70" s="19"/>
      <c r="Z70" s="19"/>
      <c r="AA70" s="76"/>
      <c r="AB70" s="16"/>
      <c r="AC70" s="19"/>
      <c r="AD70" s="76"/>
      <c r="AE70" s="16"/>
      <c r="AF70" s="76"/>
      <c r="AG70" s="16"/>
      <c r="AH70" s="20"/>
      <c r="AI70" s="19"/>
      <c r="AJ70" s="19"/>
      <c r="AK70" s="20"/>
      <c r="AL70" s="20"/>
      <c r="AM70" s="20"/>
      <c r="AN70" s="20"/>
      <c r="AO70" s="20"/>
      <c r="AP70" s="20"/>
      <c r="AQ70" s="20"/>
      <c r="AR70" s="76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2:79" s="15" customFormat="1" hidden="1" x14ac:dyDescent="0.25">
      <c r="B71" s="17" t="s">
        <v>33</v>
      </c>
      <c r="C71" s="19"/>
      <c r="D71" s="76"/>
      <c r="E71" s="16"/>
      <c r="F71" s="19"/>
      <c r="G71" s="76"/>
      <c r="H71" s="16"/>
      <c r="I71" s="19"/>
      <c r="J71" s="76"/>
      <c r="K71" s="16"/>
      <c r="L71" s="76"/>
      <c r="M71" s="16"/>
      <c r="N71" s="19"/>
      <c r="O71" s="76"/>
      <c r="Q71" s="19"/>
      <c r="R71" s="19"/>
      <c r="S71" s="19"/>
      <c r="T71" s="76"/>
      <c r="V71" s="19"/>
      <c r="W71" s="76"/>
      <c r="X71" s="16"/>
      <c r="Y71" s="19"/>
      <c r="Z71" s="19"/>
      <c r="AA71" s="76"/>
      <c r="AB71" s="16"/>
      <c r="AC71" s="19"/>
      <c r="AD71" s="76"/>
      <c r="AE71" s="16"/>
      <c r="AF71" s="76"/>
      <c r="AG71" s="16"/>
      <c r="AH71" s="20"/>
      <c r="AI71" s="19"/>
      <c r="AJ71" s="19"/>
      <c r="AK71" s="20"/>
      <c r="AL71" s="20"/>
      <c r="AM71" s="20"/>
      <c r="AN71" s="20"/>
      <c r="AO71" s="20"/>
      <c r="AP71" s="20"/>
      <c r="AQ71" s="20"/>
      <c r="AR71" s="76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2:79" s="15" customFormat="1" hidden="1" x14ac:dyDescent="0.25">
      <c r="B72" s="17" t="s">
        <v>41</v>
      </c>
      <c r="C72" s="19"/>
      <c r="D72" s="76"/>
      <c r="E72" s="16"/>
      <c r="F72" s="19"/>
      <c r="G72" s="76"/>
      <c r="H72" s="16"/>
      <c r="I72" s="19"/>
      <c r="J72" s="76"/>
      <c r="K72" s="16"/>
      <c r="L72" s="76"/>
      <c r="M72" s="16"/>
      <c r="N72" s="19"/>
      <c r="O72" s="76"/>
      <c r="Q72" s="19"/>
      <c r="R72" s="19"/>
      <c r="S72" s="19"/>
      <c r="T72" s="76"/>
      <c r="V72" s="19"/>
      <c r="W72" s="76"/>
      <c r="X72" s="16"/>
      <c r="Y72" s="19"/>
      <c r="Z72" s="19"/>
      <c r="AA72" s="76"/>
      <c r="AB72" s="16"/>
      <c r="AC72" s="19"/>
      <c r="AD72" s="76"/>
      <c r="AE72" s="16"/>
      <c r="AF72" s="76"/>
      <c r="AG72" s="16"/>
      <c r="AH72" s="20"/>
      <c r="AI72" s="19"/>
      <c r="AJ72" s="19"/>
      <c r="AK72" s="20"/>
      <c r="AL72" s="20"/>
      <c r="AM72" s="20"/>
      <c r="AN72" s="20"/>
      <c r="AO72" s="20"/>
      <c r="AP72" s="20"/>
      <c r="AQ72" s="20"/>
      <c r="AR72" s="76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2:79" s="15" customFormat="1" hidden="1" x14ac:dyDescent="0.25">
      <c r="B73" s="17" t="s">
        <v>43</v>
      </c>
      <c r="C73" s="19"/>
      <c r="D73" s="76"/>
      <c r="E73" s="16">
        <v>6</v>
      </c>
      <c r="F73" s="19"/>
      <c r="G73" s="76"/>
      <c r="H73" s="16"/>
      <c r="I73" s="19"/>
      <c r="J73" s="76"/>
      <c r="K73" s="16"/>
      <c r="L73" s="76"/>
      <c r="M73" s="16"/>
      <c r="N73" s="19"/>
      <c r="O73" s="76"/>
      <c r="Q73" s="19"/>
      <c r="R73" s="19"/>
      <c r="S73" s="19"/>
      <c r="T73" s="76"/>
      <c r="V73" s="19"/>
      <c r="W73" s="76"/>
      <c r="X73" s="16"/>
      <c r="Y73" s="19"/>
      <c r="Z73" s="19"/>
      <c r="AA73" s="76"/>
      <c r="AB73" s="16"/>
      <c r="AC73" s="19"/>
      <c r="AD73" s="76"/>
      <c r="AE73" s="16"/>
      <c r="AF73" s="76"/>
      <c r="AG73" s="16"/>
      <c r="AH73" s="20"/>
      <c r="AI73" s="19"/>
      <c r="AJ73" s="19"/>
      <c r="AK73" s="20"/>
      <c r="AL73" s="20"/>
      <c r="AM73" s="20"/>
      <c r="AN73" s="20"/>
      <c r="AO73" s="20"/>
      <c r="AP73" s="20"/>
      <c r="AQ73" s="20"/>
      <c r="AR73" s="76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</row>
    <row r="74" spans="2:79" s="15" customFormat="1" hidden="1" x14ac:dyDescent="0.25">
      <c r="B74" s="41" t="s">
        <v>57</v>
      </c>
      <c r="C74" s="19"/>
      <c r="D74" s="76"/>
      <c r="E74" s="16"/>
      <c r="F74" s="19"/>
      <c r="G74" s="76"/>
      <c r="H74" s="16"/>
      <c r="I74" s="19"/>
      <c r="J74" s="76"/>
      <c r="K74" s="16"/>
      <c r="L74" s="76"/>
      <c r="M74" s="16"/>
      <c r="N74" s="19"/>
      <c r="O74" s="76"/>
      <c r="Q74" s="19"/>
      <c r="R74" s="19"/>
      <c r="S74" s="19"/>
      <c r="T74" s="76"/>
      <c r="V74" s="19"/>
      <c r="W74" s="76"/>
      <c r="X74" s="16"/>
      <c r="Y74" s="19"/>
      <c r="Z74" s="19"/>
      <c r="AA74" s="76"/>
      <c r="AB74" s="16"/>
      <c r="AC74" s="19"/>
      <c r="AD74" s="76"/>
      <c r="AE74" s="16"/>
      <c r="AF74" s="76"/>
      <c r="AG74" s="16"/>
      <c r="AH74" s="20"/>
      <c r="AI74" s="19"/>
      <c r="AJ74" s="19"/>
      <c r="AK74" s="20"/>
      <c r="AL74" s="20"/>
      <c r="AM74" s="20"/>
      <c r="AN74" s="20"/>
      <c r="AO74" s="20"/>
      <c r="AP74" s="20"/>
      <c r="AQ74" s="20"/>
      <c r="AR74" s="76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2:79" s="15" customFormat="1" hidden="1" x14ac:dyDescent="0.25">
      <c r="C75" s="19"/>
      <c r="D75" s="76"/>
      <c r="E75" s="16"/>
      <c r="F75" s="19"/>
      <c r="G75" s="76"/>
      <c r="H75" s="16"/>
      <c r="I75" s="19"/>
      <c r="J75" s="76"/>
      <c r="K75" s="16"/>
      <c r="L75" s="76"/>
      <c r="M75" s="16"/>
      <c r="N75" s="19"/>
      <c r="O75" s="76"/>
      <c r="Q75" s="19"/>
      <c r="R75" s="19"/>
      <c r="S75" s="19"/>
      <c r="T75" s="76"/>
      <c r="V75" s="19"/>
      <c r="W75" s="76"/>
      <c r="X75" s="16"/>
      <c r="Y75" s="19"/>
      <c r="Z75" s="19"/>
      <c r="AA75" s="76"/>
      <c r="AB75" s="16"/>
      <c r="AC75" s="19"/>
      <c r="AD75" s="76"/>
      <c r="AE75" s="16"/>
      <c r="AF75" s="76"/>
      <c r="AG75" s="16"/>
      <c r="AH75" s="20"/>
      <c r="AI75" s="19"/>
      <c r="AJ75" s="19"/>
      <c r="AK75" s="20"/>
      <c r="AL75" s="20"/>
      <c r="AM75" s="20"/>
      <c r="AN75" s="20"/>
      <c r="AO75" s="20"/>
      <c r="AP75" s="20"/>
      <c r="AQ75" s="20"/>
      <c r="AR75" s="76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</row>
    <row r="76" spans="2:79" s="15" customFormat="1" hidden="1" x14ac:dyDescent="0.25">
      <c r="C76" s="19"/>
      <c r="D76" s="76"/>
      <c r="E76" s="16"/>
      <c r="F76" s="19"/>
      <c r="G76" s="76"/>
      <c r="H76" s="16"/>
      <c r="I76" s="19"/>
      <c r="J76" s="76"/>
      <c r="K76" s="16"/>
      <c r="L76" s="76"/>
      <c r="M76" s="16"/>
      <c r="N76" s="19"/>
      <c r="O76" s="76"/>
      <c r="Q76" s="19"/>
      <c r="R76" s="19"/>
      <c r="S76" s="19"/>
      <c r="T76" s="76"/>
      <c r="V76" s="19"/>
      <c r="W76" s="76"/>
      <c r="X76" s="16"/>
      <c r="Y76" s="19"/>
      <c r="Z76" s="19"/>
      <c r="AA76" s="76"/>
      <c r="AB76" s="16"/>
      <c r="AC76" s="19"/>
      <c r="AD76" s="76"/>
      <c r="AE76" s="16"/>
      <c r="AF76" s="76"/>
      <c r="AG76" s="16"/>
      <c r="AH76" s="20"/>
      <c r="AI76" s="19"/>
      <c r="AJ76" s="19"/>
      <c r="AK76" s="20"/>
      <c r="AL76" s="20"/>
      <c r="AM76" s="20"/>
      <c r="AN76" s="20"/>
      <c r="AO76" s="20"/>
      <c r="AP76" s="20"/>
      <c r="AQ76" s="20"/>
      <c r="AR76" s="76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2:79" s="15" customFormat="1" hidden="1" x14ac:dyDescent="0.25">
      <c r="C77" s="19"/>
      <c r="D77" s="76"/>
      <c r="E77" s="16"/>
      <c r="F77" s="19"/>
      <c r="G77" s="76"/>
      <c r="H77" s="16"/>
      <c r="I77" s="19"/>
      <c r="J77" s="76"/>
      <c r="K77" s="16"/>
      <c r="L77" s="76"/>
      <c r="M77" s="16"/>
      <c r="N77" s="19"/>
      <c r="O77" s="76"/>
      <c r="Q77" s="19"/>
      <c r="R77" s="19"/>
      <c r="S77" s="19"/>
      <c r="T77" s="76"/>
      <c r="V77" s="19"/>
      <c r="W77" s="76"/>
      <c r="X77" s="16"/>
      <c r="Y77" s="19"/>
      <c r="Z77" s="19"/>
      <c r="AA77" s="76"/>
      <c r="AB77" s="16"/>
      <c r="AC77" s="19"/>
      <c r="AD77" s="76"/>
      <c r="AE77" s="16"/>
      <c r="AF77" s="76"/>
      <c r="AG77" s="16"/>
      <c r="AH77" s="20"/>
      <c r="AI77" s="19"/>
      <c r="AJ77" s="19"/>
      <c r="AK77" s="20"/>
      <c r="AL77" s="20"/>
      <c r="AM77" s="20"/>
      <c r="AN77" s="20"/>
      <c r="AO77" s="20"/>
      <c r="AP77" s="20"/>
      <c r="AQ77" s="20"/>
      <c r="AR77" s="76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2:79" s="15" customFormat="1" hidden="1" x14ac:dyDescent="0.25">
      <c r="C78" s="19"/>
      <c r="D78" s="76"/>
      <c r="E78" s="16"/>
      <c r="F78" s="19"/>
      <c r="G78" s="76"/>
      <c r="H78" s="16"/>
      <c r="I78" s="19"/>
      <c r="J78" s="76"/>
      <c r="K78" s="16"/>
      <c r="L78" s="76"/>
      <c r="M78" s="16"/>
      <c r="N78" s="19"/>
      <c r="O78" s="76"/>
      <c r="Q78" s="19"/>
      <c r="R78" s="19"/>
      <c r="S78" s="19"/>
      <c r="T78" s="76"/>
      <c r="V78" s="19"/>
      <c r="W78" s="76"/>
      <c r="X78" s="16"/>
      <c r="Y78" s="19"/>
      <c r="Z78" s="19"/>
      <c r="AA78" s="76"/>
      <c r="AB78" s="16"/>
      <c r="AC78" s="19"/>
      <c r="AD78" s="76"/>
      <c r="AE78" s="16"/>
      <c r="AF78" s="76"/>
      <c r="AG78" s="16"/>
      <c r="AH78" s="20"/>
      <c r="AI78" s="19"/>
      <c r="AJ78" s="19"/>
      <c r="AK78" s="20"/>
      <c r="AL78" s="20"/>
      <c r="AM78" s="20"/>
      <c r="AN78" s="20"/>
      <c r="AO78" s="20"/>
      <c r="AP78" s="20"/>
      <c r="AQ78" s="20"/>
      <c r="AR78" s="76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2:79" hidden="1" x14ac:dyDescent="0.25">
      <c r="AA79" s="76"/>
      <c r="AC79" s="19"/>
      <c r="AD79" s="76"/>
      <c r="AF79" s="76"/>
      <c r="AH79" s="20"/>
      <c r="AI79" s="19"/>
      <c r="AJ79" s="19"/>
      <c r="AK79" s="20"/>
      <c r="AL79" s="20"/>
      <c r="AM79" s="20"/>
      <c r="AN79" s="20"/>
      <c r="AO79" s="20"/>
      <c r="AP79" s="20"/>
      <c r="AQ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2:79" hidden="1" x14ac:dyDescent="0.25">
      <c r="AA80" s="76"/>
      <c r="AC80" s="19"/>
      <c r="AD80" s="76"/>
      <c r="AF80" s="76"/>
      <c r="AH80" s="20"/>
      <c r="AI80" s="19"/>
      <c r="AJ80" s="19"/>
      <c r="AK80" s="20"/>
      <c r="AL80" s="20"/>
      <c r="AM80" s="20"/>
      <c r="AN80" s="20"/>
      <c r="AO80" s="20"/>
      <c r="AP80" s="20"/>
      <c r="AQ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27:79" hidden="1" x14ac:dyDescent="0.25">
      <c r="AA81" s="76"/>
      <c r="AC81" s="19"/>
      <c r="AD81" s="76"/>
      <c r="AF81" s="76"/>
      <c r="AH81" s="20"/>
      <c r="AI81" s="19"/>
      <c r="AJ81" s="19"/>
      <c r="AK81" s="20"/>
      <c r="AL81" s="20"/>
      <c r="AM81" s="20"/>
      <c r="AN81" s="20"/>
      <c r="AO81" s="20"/>
      <c r="AP81" s="20"/>
      <c r="AQ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27:79" hidden="1" x14ac:dyDescent="0.25">
      <c r="AA82" s="76"/>
      <c r="AC82" s="19"/>
      <c r="AD82" s="76"/>
      <c r="AF82" s="76"/>
      <c r="AH82" s="20"/>
      <c r="AI82" s="19"/>
      <c r="AJ82" s="19"/>
      <c r="AK82" s="20"/>
      <c r="AL82" s="20"/>
      <c r="AM82" s="20"/>
      <c r="AN82" s="20"/>
      <c r="AO82" s="20"/>
      <c r="AP82" s="20"/>
      <c r="AQ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27:79" hidden="1" x14ac:dyDescent="0.25">
      <c r="AA83" s="76"/>
      <c r="AC83" s="19"/>
      <c r="AD83" s="76"/>
      <c r="AF83" s="76"/>
      <c r="AH83" s="20"/>
      <c r="AI83" s="19"/>
      <c r="AJ83" s="19"/>
      <c r="AK83" s="20"/>
      <c r="AL83" s="20"/>
      <c r="AM83" s="20"/>
      <c r="AN83" s="20"/>
      <c r="AO83" s="20"/>
      <c r="AP83" s="20"/>
      <c r="AQ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</row>
    <row r="84" spans="27:79" hidden="1" x14ac:dyDescent="0.25">
      <c r="AA84" s="76"/>
      <c r="AC84" s="19"/>
      <c r="AD84" s="76"/>
      <c r="AF84" s="76"/>
      <c r="AH84" s="20"/>
      <c r="AI84" s="19"/>
      <c r="AJ84" s="19"/>
      <c r="AK84" s="20"/>
      <c r="AL84" s="20"/>
      <c r="AM84" s="20"/>
      <c r="AN84" s="20"/>
      <c r="AO84" s="20"/>
      <c r="AP84" s="20"/>
      <c r="AQ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</row>
    <row r="85" spans="27:79" hidden="1" x14ac:dyDescent="0.25">
      <c r="AA85" s="76"/>
      <c r="AC85" s="19"/>
      <c r="AD85" s="76"/>
      <c r="AF85" s="76"/>
      <c r="AH85" s="20"/>
      <c r="AI85" s="19"/>
      <c r="AJ85" s="19"/>
      <c r="AK85" s="20"/>
      <c r="AL85" s="20"/>
      <c r="AM85" s="20"/>
      <c r="AN85" s="20"/>
      <c r="AO85" s="20"/>
      <c r="AP85" s="20"/>
      <c r="AQ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</row>
    <row r="86" spans="27:79" hidden="1" x14ac:dyDescent="0.25">
      <c r="AA86" s="76"/>
      <c r="AC86" s="19"/>
      <c r="AD86" s="76"/>
      <c r="AF86" s="76"/>
      <c r="AH86" s="20"/>
      <c r="AI86" s="19"/>
      <c r="AJ86" s="19"/>
      <c r="AK86" s="20"/>
      <c r="AL86" s="20"/>
      <c r="AM86" s="20"/>
      <c r="AN86" s="20"/>
      <c r="AO86" s="20"/>
      <c r="AP86" s="20"/>
      <c r="AQ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  <row r="87" spans="27:79" x14ac:dyDescent="0.25">
      <c r="AA87" s="76"/>
      <c r="AC87" s="19"/>
      <c r="AD87" s="76"/>
      <c r="AF87" s="76"/>
      <c r="AH87" s="20"/>
      <c r="AI87" s="19"/>
      <c r="AJ87" s="19"/>
      <c r="AK87" s="20"/>
      <c r="AL87" s="20"/>
      <c r="AM87" s="20"/>
      <c r="AN87" s="20"/>
      <c r="AO87" s="20"/>
      <c r="AP87" s="20"/>
      <c r="AQ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</row>
    <row r="88" spans="27:79" x14ac:dyDescent="0.25">
      <c r="AA88" s="76"/>
      <c r="AC88" s="19"/>
      <c r="AD88" s="76"/>
      <c r="AF88" s="76"/>
      <c r="AH88" s="20"/>
      <c r="AI88" s="19"/>
      <c r="AJ88" s="19"/>
      <c r="AK88" s="20"/>
      <c r="AL88" s="20"/>
      <c r="AM88" s="20"/>
      <c r="AN88" s="20"/>
      <c r="AO88" s="20"/>
      <c r="AP88" s="20"/>
      <c r="AQ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</row>
    <row r="89" spans="27:79" x14ac:dyDescent="0.25">
      <c r="AA89" s="76"/>
      <c r="AC89" s="19"/>
      <c r="AD89" s="76"/>
      <c r="AF89" s="76"/>
      <c r="AH89" s="20"/>
      <c r="AI89" s="19"/>
      <c r="AJ89" s="19"/>
      <c r="AK89" s="20"/>
      <c r="AL89" s="20"/>
      <c r="AM89" s="20"/>
      <c r="AN89" s="20"/>
      <c r="AO89" s="20"/>
      <c r="AP89" s="20"/>
      <c r="AQ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</row>
    <row r="90" spans="27:79" x14ac:dyDescent="0.25">
      <c r="AA90" s="76"/>
      <c r="AC90" s="19"/>
      <c r="AD90" s="76"/>
      <c r="AF90" s="76"/>
      <c r="AH90" s="20"/>
      <c r="AI90" s="19"/>
      <c r="AJ90" s="19"/>
      <c r="AK90" s="20"/>
      <c r="AL90" s="20"/>
      <c r="AM90" s="20"/>
      <c r="AN90" s="20"/>
      <c r="AO90" s="20"/>
      <c r="AP90" s="20"/>
      <c r="AQ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</row>
    <row r="91" spans="27:79" x14ac:dyDescent="0.25">
      <c r="AA91" s="76"/>
      <c r="AB91" s="19"/>
      <c r="AC91" s="19"/>
      <c r="AD91" s="76"/>
      <c r="AE91" s="19"/>
      <c r="AF91" s="76"/>
      <c r="AG91" s="19"/>
      <c r="AH91" s="20"/>
      <c r="AI91" s="19"/>
      <c r="AJ91" s="19"/>
      <c r="AK91" s="20"/>
      <c r="AL91" s="20"/>
      <c r="AM91" s="20"/>
      <c r="AN91" s="20"/>
      <c r="AO91" s="20"/>
      <c r="AP91" s="20"/>
      <c r="AQ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</row>
    <row r="92" spans="27:79" x14ac:dyDescent="0.25">
      <c r="AA92" s="76"/>
      <c r="AB92" s="19"/>
      <c r="AC92" s="19"/>
      <c r="AD92" s="76"/>
      <c r="AE92" s="19"/>
      <c r="AF92" s="76"/>
      <c r="AG92" s="19"/>
      <c r="AH92" s="20"/>
      <c r="AI92" s="19"/>
      <c r="AJ92" s="19"/>
      <c r="AK92" s="20"/>
      <c r="AL92" s="20"/>
      <c r="AM92" s="20"/>
      <c r="AN92" s="20"/>
      <c r="AO92" s="20"/>
      <c r="AP92" s="20"/>
      <c r="AQ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</row>
    <row r="93" spans="27:79" x14ac:dyDescent="0.25">
      <c r="AA93" s="76"/>
      <c r="AB93" s="19"/>
      <c r="AC93" s="19"/>
      <c r="AD93" s="76"/>
      <c r="AE93" s="19"/>
      <c r="AF93" s="76"/>
      <c r="AG93" s="19"/>
      <c r="AH93" s="20"/>
      <c r="AI93" s="19"/>
      <c r="AJ93" s="19"/>
      <c r="AK93" s="20"/>
      <c r="AL93" s="20"/>
      <c r="AM93" s="20"/>
      <c r="AN93" s="20"/>
      <c r="AO93" s="20"/>
      <c r="AP93" s="20"/>
      <c r="AQ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</row>
    <row r="94" spans="27:79" x14ac:dyDescent="0.25">
      <c r="AA94" s="76"/>
      <c r="AB94" s="19"/>
      <c r="AC94" s="19"/>
      <c r="AD94" s="76"/>
      <c r="AE94" s="19"/>
      <c r="AF94" s="76"/>
      <c r="AG94" s="19"/>
      <c r="AH94" s="20"/>
      <c r="AI94" s="19"/>
      <c r="AJ94" s="19"/>
      <c r="AK94" s="20"/>
      <c r="AL94" s="20"/>
      <c r="AM94" s="20"/>
      <c r="AN94" s="20"/>
      <c r="AO94" s="20"/>
      <c r="AP94" s="20"/>
      <c r="AQ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</row>
    <row r="95" spans="27:79" x14ac:dyDescent="0.25">
      <c r="AA95" s="76"/>
      <c r="AB95" s="19"/>
      <c r="AC95" s="19"/>
      <c r="AD95" s="76"/>
      <c r="AE95" s="19"/>
      <c r="AF95" s="76"/>
      <c r="AG95" s="19"/>
      <c r="AH95" s="20"/>
      <c r="AI95" s="19"/>
      <c r="AJ95" s="19"/>
      <c r="AK95" s="20"/>
      <c r="AL95" s="20"/>
      <c r="AM95" s="20"/>
      <c r="AN95" s="20"/>
      <c r="AO95" s="20"/>
      <c r="AP95" s="20"/>
      <c r="AQ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</row>
    <row r="96" spans="27:79" x14ac:dyDescent="0.25">
      <c r="AA96" s="76"/>
      <c r="AB96" s="19"/>
      <c r="AC96" s="19"/>
      <c r="AD96" s="76"/>
      <c r="AE96" s="19"/>
      <c r="AF96" s="76"/>
      <c r="AG96" s="19"/>
      <c r="AH96" s="20"/>
      <c r="AI96" s="19"/>
      <c r="AJ96" s="19"/>
      <c r="AK96" s="20"/>
      <c r="AL96" s="20"/>
      <c r="AM96" s="20"/>
      <c r="AN96" s="20"/>
      <c r="AO96" s="20"/>
      <c r="AP96" s="20"/>
      <c r="AQ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</row>
    <row r="97" spans="27:79" x14ac:dyDescent="0.25">
      <c r="AA97" s="76"/>
      <c r="AB97" s="19"/>
      <c r="AC97" s="19"/>
      <c r="AD97" s="76"/>
      <c r="AE97" s="19"/>
      <c r="AF97" s="76"/>
      <c r="AG97" s="19"/>
      <c r="AH97" s="20"/>
      <c r="AI97" s="19"/>
      <c r="AJ97" s="19"/>
      <c r="AK97" s="20"/>
      <c r="AL97" s="20"/>
      <c r="AM97" s="20"/>
      <c r="AN97" s="20"/>
      <c r="AO97" s="20"/>
      <c r="AP97" s="20"/>
      <c r="AQ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</row>
    <row r="98" spans="27:79" x14ac:dyDescent="0.25">
      <c r="AA98" s="76"/>
      <c r="AB98" s="19"/>
      <c r="AC98" s="19"/>
      <c r="AD98" s="76"/>
      <c r="AE98" s="19"/>
      <c r="AF98" s="76"/>
      <c r="AG98" s="19"/>
      <c r="AH98" s="20"/>
      <c r="AI98" s="19"/>
      <c r="AJ98" s="19"/>
      <c r="AK98" s="20"/>
      <c r="AL98" s="20"/>
      <c r="AM98" s="20"/>
      <c r="AN98" s="20"/>
      <c r="AO98" s="20"/>
      <c r="AP98" s="20"/>
      <c r="AQ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</row>
    <row r="99" spans="27:79" x14ac:dyDescent="0.25">
      <c r="AA99" s="76"/>
      <c r="AB99" s="19"/>
      <c r="AC99" s="19"/>
      <c r="AD99" s="76"/>
      <c r="AE99" s="19"/>
      <c r="AF99" s="76"/>
      <c r="AG99" s="19"/>
      <c r="AH99" s="20"/>
      <c r="AI99" s="19"/>
      <c r="AJ99" s="19"/>
      <c r="AK99" s="20"/>
      <c r="AL99" s="20"/>
      <c r="AM99" s="20"/>
      <c r="AN99" s="20"/>
      <c r="AO99" s="20"/>
      <c r="AP99" s="20"/>
      <c r="AQ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</row>
    <row r="100" spans="27:79" x14ac:dyDescent="0.25">
      <c r="AA100" s="76"/>
      <c r="AB100" s="19"/>
      <c r="AC100" s="19"/>
      <c r="AD100" s="76"/>
      <c r="AE100" s="19"/>
      <c r="AF100" s="76"/>
      <c r="AG100" s="19"/>
      <c r="AH100" s="20"/>
      <c r="AI100" s="19"/>
      <c r="AJ100" s="19"/>
      <c r="AK100" s="20"/>
      <c r="AL100" s="20"/>
      <c r="AM100" s="20"/>
      <c r="AN100" s="20"/>
      <c r="AO100" s="20"/>
      <c r="AP100" s="20"/>
      <c r="AQ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</row>
    <row r="101" spans="27:79" x14ac:dyDescent="0.25">
      <c r="AA101" s="76"/>
      <c r="AB101" s="19"/>
      <c r="AC101" s="19"/>
      <c r="AD101" s="76"/>
      <c r="AE101" s="19"/>
      <c r="AF101" s="76"/>
      <c r="AG101" s="19"/>
      <c r="AH101" s="20"/>
      <c r="AI101" s="19"/>
      <c r="AJ101" s="19"/>
      <c r="AK101" s="20"/>
      <c r="AL101" s="20"/>
      <c r="AM101" s="20"/>
      <c r="AN101" s="20"/>
      <c r="AO101" s="20"/>
      <c r="AP101" s="20"/>
      <c r="AQ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</row>
    <row r="102" spans="27:79" x14ac:dyDescent="0.25">
      <c r="AA102" s="76"/>
      <c r="AB102" s="19"/>
      <c r="AC102" s="19"/>
      <c r="AD102" s="76"/>
      <c r="AE102" s="19"/>
      <c r="AF102" s="76"/>
      <c r="AG102" s="19"/>
      <c r="AH102" s="20"/>
      <c r="AI102" s="19"/>
      <c r="AJ102" s="19"/>
      <c r="AK102" s="20"/>
      <c r="AL102" s="20"/>
      <c r="AM102" s="20"/>
      <c r="AN102" s="20"/>
      <c r="AO102" s="20"/>
      <c r="AP102" s="20"/>
      <c r="AQ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</row>
    <row r="103" spans="27:79" x14ac:dyDescent="0.25">
      <c r="AA103" s="76"/>
      <c r="AB103" s="19"/>
      <c r="AC103" s="19"/>
      <c r="AD103" s="76"/>
      <c r="AE103" s="19"/>
      <c r="AF103" s="76"/>
      <c r="AG103" s="19"/>
      <c r="AH103" s="20"/>
      <c r="AI103" s="19"/>
      <c r="AJ103" s="19"/>
      <c r="AK103" s="20"/>
      <c r="AL103" s="20"/>
      <c r="AM103" s="20"/>
      <c r="AN103" s="20"/>
      <c r="AO103" s="20"/>
      <c r="AP103" s="20"/>
      <c r="AQ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</row>
    <row r="104" spans="27:79" x14ac:dyDescent="0.25">
      <c r="AA104" s="76"/>
      <c r="AB104" s="19"/>
      <c r="AC104" s="19"/>
      <c r="AD104" s="76"/>
      <c r="AE104" s="19"/>
      <c r="AF104" s="76"/>
      <c r="AG104" s="19"/>
      <c r="AH104" s="20"/>
      <c r="AI104" s="19"/>
      <c r="AJ104" s="19"/>
      <c r="AK104" s="20"/>
      <c r="AL104" s="20"/>
      <c r="AM104" s="20"/>
      <c r="AN104" s="20"/>
      <c r="AO104" s="20"/>
      <c r="AP104" s="20"/>
      <c r="AQ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</row>
    <row r="105" spans="27:79" x14ac:dyDescent="0.25">
      <c r="AA105" s="76"/>
      <c r="AB105" s="19"/>
      <c r="AC105" s="19"/>
      <c r="AD105" s="76"/>
      <c r="AE105" s="19"/>
      <c r="AF105" s="76"/>
      <c r="AG105" s="19"/>
      <c r="AH105" s="20"/>
      <c r="AI105" s="19"/>
      <c r="AJ105" s="19"/>
      <c r="AK105" s="20"/>
      <c r="AL105" s="20"/>
      <c r="AM105" s="20"/>
      <c r="AN105" s="20"/>
      <c r="AO105" s="20"/>
      <c r="AP105" s="20"/>
      <c r="AQ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</row>
    <row r="106" spans="27:79" x14ac:dyDescent="0.25">
      <c r="AA106" s="76"/>
      <c r="AB106" s="19"/>
      <c r="AC106" s="19"/>
      <c r="AD106" s="76"/>
      <c r="AE106" s="19"/>
      <c r="AF106" s="76"/>
      <c r="AG106" s="19"/>
      <c r="AH106" s="20"/>
      <c r="AI106" s="19"/>
      <c r="AJ106" s="19"/>
      <c r="AK106" s="20"/>
      <c r="AL106" s="20"/>
      <c r="AM106" s="20"/>
      <c r="AN106" s="20"/>
      <c r="AO106" s="20"/>
      <c r="AP106" s="20"/>
      <c r="AQ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</row>
    <row r="107" spans="27:79" x14ac:dyDescent="0.25">
      <c r="AA107" s="76"/>
      <c r="AB107" s="19"/>
      <c r="AC107" s="19"/>
      <c r="AD107" s="76"/>
      <c r="AE107" s="19"/>
      <c r="AF107" s="76"/>
      <c r="AG107" s="19"/>
      <c r="AH107" s="20"/>
      <c r="AI107" s="19"/>
      <c r="AJ107" s="19"/>
      <c r="AK107" s="20"/>
      <c r="AL107" s="20"/>
      <c r="AM107" s="20"/>
      <c r="AN107" s="20"/>
      <c r="AO107" s="20"/>
      <c r="AP107" s="20"/>
      <c r="AQ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</row>
    <row r="108" spans="27:79" x14ac:dyDescent="0.25">
      <c r="AA108" s="76"/>
      <c r="AB108" s="19"/>
      <c r="AC108" s="19"/>
      <c r="AD108" s="76"/>
      <c r="AE108" s="19"/>
      <c r="AF108" s="76"/>
      <c r="AG108" s="19"/>
      <c r="AH108" s="20"/>
      <c r="AI108" s="19"/>
      <c r="AJ108" s="19"/>
      <c r="AK108" s="20"/>
      <c r="AL108" s="20"/>
      <c r="AM108" s="20"/>
      <c r="AN108" s="20"/>
      <c r="AO108" s="20"/>
      <c r="AP108" s="20"/>
      <c r="AQ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</row>
    <row r="109" spans="27:79" x14ac:dyDescent="0.25">
      <c r="AA109" s="76"/>
      <c r="AB109" s="19"/>
      <c r="AC109" s="19"/>
      <c r="AD109" s="76"/>
      <c r="AE109" s="19"/>
      <c r="AF109" s="76"/>
      <c r="AG109" s="19"/>
      <c r="AH109" s="20"/>
      <c r="AI109" s="19"/>
      <c r="AJ109" s="19"/>
      <c r="AK109" s="20"/>
      <c r="AL109" s="20"/>
      <c r="AM109" s="20"/>
      <c r="AN109" s="20"/>
      <c r="AO109" s="20"/>
      <c r="AP109" s="20"/>
      <c r="AQ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</row>
    <row r="110" spans="27:79" x14ac:dyDescent="0.25">
      <c r="AA110" s="76"/>
      <c r="AB110" s="19"/>
      <c r="AC110" s="19"/>
      <c r="AD110" s="76"/>
      <c r="AE110" s="19"/>
      <c r="AF110" s="76"/>
      <c r="AG110" s="19"/>
      <c r="AH110" s="20"/>
      <c r="AI110" s="19"/>
      <c r="AJ110" s="19"/>
      <c r="AK110" s="20"/>
      <c r="AL110" s="20"/>
      <c r="AM110" s="20"/>
      <c r="AN110" s="20"/>
      <c r="AO110" s="20"/>
      <c r="AP110" s="20"/>
      <c r="AQ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</row>
    <row r="111" spans="27:79" x14ac:dyDescent="0.25">
      <c r="AA111" s="76"/>
      <c r="AB111" s="19"/>
      <c r="AC111" s="19"/>
      <c r="AD111" s="76"/>
      <c r="AE111" s="19"/>
      <c r="AF111" s="76"/>
      <c r="AG111" s="19"/>
      <c r="AH111" s="20"/>
      <c r="AI111" s="19"/>
      <c r="AJ111" s="19"/>
      <c r="AK111" s="20"/>
      <c r="AL111" s="20"/>
      <c r="AM111" s="20"/>
      <c r="AN111" s="20"/>
      <c r="AO111" s="20"/>
      <c r="AP111" s="20"/>
      <c r="AQ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</row>
    <row r="112" spans="27:79" x14ac:dyDescent="0.25">
      <c r="AA112" s="76"/>
      <c r="AB112" s="19"/>
      <c r="AC112" s="19"/>
      <c r="AD112" s="76"/>
      <c r="AE112" s="19"/>
      <c r="AF112" s="76"/>
      <c r="AG112" s="19"/>
      <c r="AH112" s="20"/>
      <c r="AI112" s="19"/>
      <c r="AJ112" s="19"/>
      <c r="AK112" s="20"/>
      <c r="AL112" s="20"/>
      <c r="AM112" s="20"/>
      <c r="AN112" s="20"/>
      <c r="AO112" s="20"/>
      <c r="AP112" s="20"/>
      <c r="AQ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</row>
    <row r="113" spans="27:79" x14ac:dyDescent="0.25">
      <c r="AA113" s="76"/>
      <c r="AB113" s="19"/>
      <c r="AC113" s="19"/>
      <c r="AD113" s="76"/>
      <c r="AE113" s="19"/>
      <c r="AF113" s="76"/>
      <c r="AG113" s="19"/>
      <c r="AH113" s="20"/>
      <c r="AI113" s="19"/>
      <c r="AJ113" s="19"/>
      <c r="AK113" s="20"/>
      <c r="AL113" s="20"/>
      <c r="AM113" s="20"/>
      <c r="AN113" s="20"/>
      <c r="AO113" s="20"/>
      <c r="AP113" s="20"/>
      <c r="AQ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</row>
    <row r="114" spans="27:79" x14ac:dyDescent="0.25">
      <c r="AA114" s="76"/>
      <c r="AB114" s="19"/>
      <c r="AC114" s="19"/>
      <c r="AD114" s="76"/>
      <c r="AE114" s="19"/>
      <c r="AF114" s="76"/>
      <c r="AG114" s="19"/>
      <c r="AH114" s="20"/>
      <c r="AI114" s="19"/>
      <c r="AJ114" s="19"/>
      <c r="AK114" s="20"/>
      <c r="AL114" s="20"/>
      <c r="AM114" s="20"/>
      <c r="AN114" s="20"/>
      <c r="AO114" s="20"/>
      <c r="AP114" s="20"/>
      <c r="AQ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</row>
    <row r="115" spans="27:79" x14ac:dyDescent="0.25">
      <c r="AA115" s="76"/>
      <c r="AB115" s="19"/>
      <c r="AC115" s="19"/>
      <c r="AD115" s="76"/>
      <c r="AE115" s="19"/>
      <c r="AF115" s="76"/>
      <c r="AG115" s="19"/>
      <c r="AH115" s="20"/>
      <c r="AI115" s="19"/>
      <c r="AJ115" s="19"/>
      <c r="AK115" s="20"/>
      <c r="AL115" s="20"/>
      <c r="AM115" s="20"/>
      <c r="AN115" s="20"/>
      <c r="AO115" s="20"/>
      <c r="AP115" s="20"/>
      <c r="AQ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</row>
    <row r="116" spans="27:79" x14ac:dyDescent="0.25">
      <c r="AA116" s="76"/>
      <c r="AB116" s="19"/>
      <c r="AC116" s="19"/>
      <c r="AD116" s="76"/>
      <c r="AE116" s="19"/>
      <c r="AF116" s="76"/>
      <c r="AG116" s="19"/>
      <c r="AH116" s="20"/>
      <c r="AI116" s="19"/>
      <c r="AJ116" s="19"/>
      <c r="AK116" s="20"/>
      <c r="AL116" s="20"/>
      <c r="AM116" s="20"/>
      <c r="AN116" s="20"/>
      <c r="AO116" s="20"/>
      <c r="AP116" s="20"/>
      <c r="AQ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</row>
    <row r="117" spans="27:79" x14ac:dyDescent="0.25">
      <c r="AA117" s="76"/>
      <c r="AB117" s="19"/>
      <c r="AC117" s="19"/>
      <c r="AD117" s="76"/>
      <c r="AE117" s="19"/>
      <c r="AF117" s="76"/>
      <c r="AG117" s="19"/>
      <c r="AH117" s="20"/>
      <c r="AI117" s="19"/>
      <c r="AJ117" s="19"/>
      <c r="AK117" s="20"/>
      <c r="AL117" s="20"/>
      <c r="AM117" s="20"/>
      <c r="AN117" s="20"/>
      <c r="AO117" s="20"/>
      <c r="AP117" s="20"/>
      <c r="AQ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</row>
    <row r="118" spans="27:79" x14ac:dyDescent="0.25">
      <c r="AA118" s="76"/>
      <c r="AB118" s="19"/>
      <c r="AC118" s="19"/>
      <c r="AD118" s="76"/>
      <c r="AE118" s="19"/>
      <c r="AF118" s="76"/>
      <c r="AG118" s="19"/>
      <c r="AH118" s="20"/>
      <c r="AI118" s="19"/>
      <c r="AJ118" s="19"/>
      <c r="AK118" s="20"/>
      <c r="AL118" s="20"/>
      <c r="AM118" s="20"/>
      <c r="AN118" s="20"/>
      <c r="AO118" s="20"/>
      <c r="AP118" s="20"/>
      <c r="AQ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</row>
    <row r="119" spans="27:79" x14ac:dyDescent="0.25">
      <c r="AA119" s="76"/>
      <c r="AB119" s="19"/>
      <c r="AC119" s="19"/>
      <c r="AD119" s="76"/>
      <c r="AE119" s="19"/>
      <c r="AF119" s="76"/>
      <c r="AG119" s="19"/>
      <c r="AH119" s="20"/>
      <c r="AI119" s="19"/>
      <c r="AJ119" s="19"/>
      <c r="AK119" s="20"/>
      <c r="AL119" s="20"/>
      <c r="AM119" s="20"/>
      <c r="AN119" s="20"/>
      <c r="AO119" s="20"/>
      <c r="AP119" s="20"/>
      <c r="AQ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</row>
    <row r="120" spans="27:79" x14ac:dyDescent="0.25">
      <c r="AA120" s="76"/>
      <c r="AB120" s="19"/>
      <c r="AC120" s="19"/>
      <c r="AD120" s="76"/>
      <c r="AE120" s="19"/>
      <c r="AF120" s="76"/>
      <c r="AG120" s="19"/>
      <c r="AH120" s="20"/>
      <c r="AI120" s="19"/>
      <c r="AJ120" s="19"/>
      <c r="AK120" s="20"/>
      <c r="AL120" s="20"/>
      <c r="AM120" s="20"/>
      <c r="AN120" s="20"/>
      <c r="AO120" s="20"/>
      <c r="AP120" s="20"/>
      <c r="AQ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</row>
    <row r="121" spans="27:79" x14ac:dyDescent="0.25">
      <c r="AA121" s="76"/>
      <c r="AB121" s="19"/>
      <c r="AC121" s="19"/>
      <c r="AD121" s="76"/>
      <c r="AE121" s="19"/>
      <c r="AF121" s="76"/>
      <c r="AG121" s="19"/>
      <c r="AH121" s="20"/>
      <c r="AI121" s="19"/>
      <c r="AJ121" s="19"/>
      <c r="AK121" s="20"/>
      <c r="AL121" s="20"/>
      <c r="AM121" s="20"/>
      <c r="AN121" s="20"/>
      <c r="AO121" s="20"/>
      <c r="AP121" s="20"/>
      <c r="AQ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</row>
    <row r="122" spans="27:79" x14ac:dyDescent="0.25">
      <c r="AA122" s="76"/>
      <c r="AB122" s="19"/>
      <c r="AC122" s="19"/>
      <c r="AD122" s="76"/>
      <c r="AE122" s="19"/>
      <c r="AF122" s="76"/>
      <c r="AG122" s="19"/>
      <c r="AH122" s="20"/>
      <c r="AI122" s="19"/>
      <c r="AJ122" s="19"/>
      <c r="AK122" s="20"/>
      <c r="AL122" s="20"/>
      <c r="AM122" s="20"/>
      <c r="AN122" s="20"/>
      <c r="AO122" s="20"/>
      <c r="AP122" s="20"/>
      <c r="AQ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</row>
    <row r="123" spans="27:79" x14ac:dyDescent="0.25">
      <c r="AA123" s="76"/>
      <c r="AB123" s="19"/>
      <c r="AC123" s="19"/>
      <c r="AD123" s="76"/>
      <c r="AE123" s="19"/>
      <c r="AF123" s="76"/>
      <c r="AG123" s="19"/>
      <c r="AH123" s="20"/>
      <c r="AI123" s="19"/>
      <c r="AJ123" s="19"/>
      <c r="AK123" s="20"/>
      <c r="AL123" s="20"/>
      <c r="AM123" s="20"/>
      <c r="AN123" s="20"/>
      <c r="AO123" s="20"/>
      <c r="AP123" s="20"/>
      <c r="AQ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</row>
    <row r="124" spans="27:79" x14ac:dyDescent="0.25">
      <c r="AA124" s="76"/>
      <c r="AB124" s="19"/>
      <c r="AC124" s="19"/>
      <c r="AD124" s="76"/>
      <c r="AE124" s="19"/>
      <c r="AF124" s="76"/>
      <c r="AG124" s="19"/>
      <c r="AH124" s="20"/>
      <c r="AI124" s="19"/>
      <c r="AJ124" s="19"/>
      <c r="AK124" s="20"/>
      <c r="AL124" s="20"/>
      <c r="AM124" s="20"/>
      <c r="AN124" s="20"/>
      <c r="AO124" s="20"/>
      <c r="AP124" s="20"/>
      <c r="AQ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</row>
    <row r="125" spans="27:79" x14ac:dyDescent="0.25">
      <c r="AA125" s="76"/>
      <c r="AB125" s="19"/>
      <c r="AC125" s="19"/>
      <c r="AD125" s="76"/>
      <c r="AE125" s="19"/>
      <c r="AF125" s="76"/>
      <c r="AG125" s="19"/>
      <c r="AH125" s="20"/>
      <c r="AI125" s="19"/>
      <c r="AJ125" s="19"/>
      <c r="AK125" s="20"/>
      <c r="AL125" s="20"/>
      <c r="AM125" s="20"/>
      <c r="AN125" s="20"/>
      <c r="AO125" s="20"/>
      <c r="AP125" s="20"/>
      <c r="AQ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</row>
    <row r="126" spans="27:79" x14ac:dyDescent="0.25">
      <c r="AA126" s="76"/>
      <c r="AB126" s="19"/>
      <c r="AC126" s="19"/>
      <c r="AD126" s="76"/>
      <c r="AE126" s="19"/>
      <c r="AF126" s="76"/>
      <c r="AG126" s="19"/>
      <c r="AH126" s="20"/>
      <c r="AI126" s="19"/>
      <c r="AJ126" s="19"/>
      <c r="AK126" s="20"/>
      <c r="AL126" s="20"/>
      <c r="AM126" s="20"/>
      <c r="AN126" s="20"/>
      <c r="AO126" s="20"/>
      <c r="AP126" s="20"/>
      <c r="AQ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</row>
    <row r="127" spans="27:79" x14ac:dyDescent="0.25">
      <c r="AA127" s="76"/>
      <c r="AB127" s="19"/>
      <c r="AC127" s="19"/>
      <c r="AD127" s="76"/>
      <c r="AE127" s="19"/>
      <c r="AF127" s="76"/>
      <c r="AG127" s="19"/>
      <c r="AH127" s="20"/>
      <c r="AI127" s="19"/>
      <c r="AJ127" s="19"/>
      <c r="AK127" s="20"/>
      <c r="AL127" s="20"/>
      <c r="AM127" s="20"/>
      <c r="AN127" s="20"/>
      <c r="AO127" s="20"/>
      <c r="AP127" s="20"/>
      <c r="AQ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</row>
    <row r="128" spans="27:79" x14ac:dyDescent="0.25">
      <c r="AA128" s="76"/>
      <c r="AB128" s="19"/>
      <c r="AC128" s="19"/>
      <c r="AD128" s="76"/>
      <c r="AE128" s="19"/>
      <c r="AF128" s="76"/>
      <c r="AG128" s="19"/>
      <c r="AH128" s="20"/>
      <c r="AI128" s="19"/>
      <c r="AJ128" s="19"/>
      <c r="AK128" s="20"/>
      <c r="AL128" s="20"/>
      <c r="AM128" s="20"/>
      <c r="AN128" s="20"/>
      <c r="AO128" s="20"/>
      <c r="AP128" s="20"/>
      <c r="AQ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</row>
    <row r="129" spans="27:79" x14ac:dyDescent="0.25">
      <c r="AA129" s="76"/>
      <c r="AB129" s="19"/>
      <c r="AC129" s="19"/>
      <c r="AD129" s="76"/>
      <c r="AE129" s="19"/>
      <c r="AF129" s="76"/>
      <c r="AG129" s="19"/>
      <c r="AH129" s="20"/>
      <c r="AI129" s="19"/>
      <c r="AJ129" s="19"/>
      <c r="AK129" s="20"/>
      <c r="AL129" s="20"/>
      <c r="AM129" s="20"/>
      <c r="AN129" s="20"/>
      <c r="AO129" s="20"/>
      <c r="AP129" s="20"/>
      <c r="AQ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</row>
    <row r="130" spans="27:79" x14ac:dyDescent="0.25">
      <c r="AA130" s="76"/>
      <c r="AB130" s="19"/>
      <c r="AC130" s="19"/>
      <c r="AD130" s="76"/>
      <c r="AE130" s="19"/>
      <c r="AF130" s="76"/>
      <c r="AG130" s="19"/>
      <c r="AH130" s="20"/>
      <c r="AI130" s="19"/>
      <c r="AJ130" s="19"/>
      <c r="AK130" s="20"/>
      <c r="AL130" s="20"/>
      <c r="AM130" s="20"/>
      <c r="AN130" s="20"/>
      <c r="AO130" s="20"/>
      <c r="AP130" s="20"/>
      <c r="AQ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</row>
    <row r="131" spans="27:79" x14ac:dyDescent="0.25">
      <c r="AA131" s="76"/>
      <c r="AB131" s="19"/>
      <c r="AC131" s="19"/>
      <c r="AD131" s="76"/>
      <c r="AE131" s="19"/>
      <c r="AF131" s="76"/>
      <c r="AG131" s="19"/>
      <c r="AH131" s="20"/>
      <c r="AI131" s="19"/>
      <c r="AJ131" s="19"/>
      <c r="AK131" s="20"/>
      <c r="AL131" s="20"/>
      <c r="AM131" s="20"/>
      <c r="AN131" s="20"/>
      <c r="AO131" s="20"/>
      <c r="AP131" s="20"/>
      <c r="AQ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</row>
    <row r="132" spans="27:79" x14ac:dyDescent="0.25">
      <c r="AA132" s="76"/>
      <c r="AB132" s="19"/>
      <c r="AC132" s="19"/>
      <c r="AD132" s="76"/>
      <c r="AE132" s="19"/>
      <c r="AF132" s="76"/>
      <c r="AG132" s="19"/>
      <c r="AH132" s="20"/>
      <c r="AI132" s="19"/>
      <c r="AJ132" s="19"/>
      <c r="AK132" s="20"/>
      <c r="AL132" s="20"/>
      <c r="AM132" s="20"/>
      <c r="AN132" s="20"/>
      <c r="AO132" s="20"/>
      <c r="AP132" s="20"/>
      <c r="AQ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</row>
  </sheetData>
  <sortState ref="A3:AM42">
    <sortCondition descending="1" ref="AM3:AM42"/>
  </sortState>
  <mergeCells count="2">
    <mergeCell ref="AO14:AQ18"/>
    <mergeCell ref="AO19:AQ24"/>
  </mergeCells>
  <printOptions gridLines="1"/>
  <pageMargins left="0.2" right="0.2" top="0.25" bottom="0.2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Jim Garrison</cp:lastModifiedBy>
  <cp:lastPrinted>2015-11-03T14:29:58Z</cp:lastPrinted>
  <dcterms:created xsi:type="dcterms:W3CDTF">2015-03-01T14:49:25Z</dcterms:created>
  <dcterms:modified xsi:type="dcterms:W3CDTF">2015-11-25T14:11:52Z</dcterms:modified>
</cp:coreProperties>
</file>