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20250" windowHeight="480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Sheet1!$A$1:$AR$48</definedName>
  </definedNames>
  <calcPr calcId="145621"/>
</workbook>
</file>

<file path=xl/calcChain.xml><?xml version="1.0" encoding="utf-8"?>
<calcChain xmlns="http://schemas.openxmlformats.org/spreadsheetml/2006/main">
  <c r="AO48" i="1" l="1"/>
  <c r="AN48" i="1"/>
  <c r="AN33" i="1"/>
  <c r="AJ33" i="1"/>
  <c r="AG45" i="1" l="1"/>
  <c r="AE45" i="1" l="1"/>
  <c r="AE44" i="1"/>
  <c r="AD48" i="1"/>
  <c r="AE47" i="1" l="1"/>
  <c r="AG47" i="1"/>
  <c r="AA45" i="1"/>
  <c r="AA47" i="1" s="1"/>
  <c r="AC48" i="1"/>
  <c r="Z48" i="1" l="1"/>
  <c r="X45" i="1" l="1"/>
  <c r="X44" i="1"/>
  <c r="U45" i="1" l="1"/>
  <c r="P45" i="1" l="1"/>
  <c r="P44" i="1"/>
  <c r="M45" i="1" l="1"/>
  <c r="M44" i="1"/>
  <c r="C48" i="1" l="1"/>
  <c r="J45" i="1"/>
  <c r="H45" i="1"/>
  <c r="H47" i="1" s="1"/>
  <c r="J47" i="1"/>
  <c r="J44" i="1"/>
  <c r="H44" i="1"/>
  <c r="E45" i="1" l="1"/>
  <c r="E44" i="1"/>
  <c r="R9" i="1" l="1"/>
  <c r="R7" i="1"/>
  <c r="R8" i="1"/>
  <c r="R4" i="1"/>
  <c r="R5" i="1"/>
  <c r="R17" i="1"/>
  <c r="R10" i="1"/>
  <c r="R6" i="1"/>
  <c r="R21" i="1"/>
  <c r="R16" i="1"/>
  <c r="R14" i="1"/>
  <c r="R24" i="1"/>
  <c r="R29" i="1"/>
  <c r="R13" i="1"/>
  <c r="R22" i="1"/>
  <c r="R23" i="1"/>
  <c r="R15" i="1"/>
  <c r="R12" i="1"/>
  <c r="R20" i="1"/>
  <c r="R25" i="1"/>
  <c r="R32" i="1"/>
  <c r="R18" i="1"/>
  <c r="R39" i="1"/>
  <c r="R30" i="1"/>
  <c r="R19" i="1"/>
  <c r="R27" i="1"/>
  <c r="R11" i="1"/>
  <c r="R31" i="1"/>
  <c r="R28" i="1"/>
  <c r="R36" i="1"/>
  <c r="R35" i="1"/>
  <c r="R38" i="1"/>
  <c r="R40" i="1"/>
  <c r="R37" i="1"/>
  <c r="R34" i="1"/>
  <c r="R26" i="1"/>
  <c r="R3" i="1"/>
  <c r="BE6" i="1" l="1"/>
  <c r="BE7" i="1"/>
  <c r="BD7" i="1"/>
  <c r="BC7" i="1"/>
  <c r="BB7" i="1"/>
  <c r="BA7" i="1"/>
  <c r="AZ7" i="1"/>
  <c r="AY7" i="1"/>
  <c r="AX7" i="1"/>
  <c r="AW7" i="1"/>
  <c r="AV7" i="1"/>
  <c r="BD6" i="1"/>
  <c r="BC6" i="1"/>
  <c r="BB6" i="1"/>
  <c r="BA6" i="1"/>
  <c r="AZ6" i="1"/>
  <c r="AY6" i="1"/>
  <c r="AX6" i="1"/>
  <c r="AW6" i="1"/>
  <c r="AV6" i="1"/>
  <c r="AU7" i="1"/>
  <c r="AU6" i="1"/>
  <c r="BF4" i="1"/>
  <c r="BF3" i="1"/>
  <c r="BF7" i="1" l="1"/>
  <c r="BF6" i="1"/>
  <c r="O48" i="1"/>
  <c r="G48" i="1"/>
  <c r="E47" i="1"/>
  <c r="AJ9" i="1" l="1"/>
  <c r="AJ21" i="1"/>
  <c r="AJ5" i="1"/>
  <c r="AJ3" i="1"/>
  <c r="AJ4" i="1"/>
  <c r="AJ17" i="1"/>
  <c r="AJ16" i="1"/>
  <c r="AJ8" i="1"/>
  <c r="AJ23" i="1"/>
  <c r="AJ10" i="1"/>
  <c r="AJ13" i="1"/>
  <c r="AJ22" i="1"/>
  <c r="AJ18" i="1"/>
  <c r="AJ7" i="1"/>
  <c r="AJ24" i="1"/>
  <c r="AJ15" i="1"/>
  <c r="AJ26" i="1"/>
  <c r="AJ12" i="1"/>
  <c r="AJ25" i="1"/>
  <c r="AJ20" i="1"/>
  <c r="AJ31" i="1"/>
  <c r="AJ6" i="1"/>
  <c r="AJ32" i="1"/>
  <c r="AJ34" i="1"/>
  <c r="AJ30" i="1"/>
  <c r="AJ19" i="1"/>
  <c r="AJ11" i="1"/>
  <c r="AJ28" i="1"/>
  <c r="AJ29" i="1"/>
  <c r="AJ37" i="1"/>
  <c r="AJ39" i="1"/>
  <c r="AJ27" i="1"/>
  <c r="AJ36" i="1"/>
  <c r="AJ35" i="1"/>
  <c r="AJ38" i="1"/>
  <c r="AJ40" i="1"/>
  <c r="AJ14" i="1"/>
  <c r="AN28" i="1" l="1"/>
  <c r="AN31" i="1"/>
  <c r="AN30" i="1"/>
  <c r="AN37" i="1"/>
  <c r="AN39" i="1"/>
  <c r="AN34" i="1" l="1"/>
  <c r="AN32" i="1" l="1"/>
  <c r="AN20" i="1" l="1"/>
  <c r="AN29" i="1"/>
  <c r="X47" i="1"/>
  <c r="U47" i="1"/>
  <c r="AN41" i="1" l="1"/>
  <c r="AO41" i="1" s="1"/>
  <c r="AN43" i="1"/>
  <c r="AO43" i="1" s="1"/>
  <c r="P47" i="1"/>
  <c r="T48" i="1" l="1"/>
  <c r="M47" i="1" l="1"/>
  <c r="AN8" i="1"/>
  <c r="AN40" i="1" l="1"/>
  <c r="AN38" i="1"/>
  <c r="AN44" i="1"/>
  <c r="AO44" i="1" s="1"/>
  <c r="AN45" i="1" l="1"/>
  <c r="AO45" i="1" l="1"/>
  <c r="AO47" i="1" s="1"/>
  <c r="AN47" i="1"/>
  <c r="AI48" i="1"/>
  <c r="W48" i="1"/>
  <c r="L48" i="1"/>
  <c r="D48" i="1"/>
  <c r="AN3" i="1" l="1"/>
  <c r="AN18" i="1"/>
  <c r="AN4" i="1"/>
  <c r="AN27" i="1" l="1"/>
  <c r="AN35" i="1"/>
  <c r="AN15" i="1"/>
  <c r="AN6" i="1"/>
  <c r="AN7" i="1"/>
  <c r="AN14" i="1"/>
  <c r="AN21" i="1"/>
  <c r="AN36" i="1"/>
  <c r="AN12" i="1"/>
  <c r="AN23" i="1"/>
  <c r="AN24" i="1"/>
  <c r="AN16" i="1"/>
  <c r="AN22" i="1"/>
  <c r="AN11" i="1"/>
  <c r="AN17" i="1"/>
  <c r="AN19" i="1"/>
  <c r="AN26" i="1"/>
  <c r="AN10" i="1"/>
  <c r="AN5" i="1"/>
  <c r="AN9" i="1"/>
  <c r="AN25" i="1"/>
  <c r="AN13" i="1"/>
</calcChain>
</file>

<file path=xl/sharedStrings.xml><?xml version="1.0" encoding="utf-8"?>
<sst xmlns="http://schemas.openxmlformats.org/spreadsheetml/2006/main" count="131" uniqueCount="87">
  <si>
    <t>Feb meeting</t>
  </si>
  <si>
    <t>March meeting</t>
  </si>
  <si>
    <t>April Meeting</t>
  </si>
  <si>
    <t>May meeting</t>
  </si>
  <si>
    <t>June meeting</t>
  </si>
  <si>
    <t>1st half winner</t>
  </si>
  <si>
    <t>participation</t>
  </si>
  <si>
    <t>July meeting</t>
  </si>
  <si>
    <t>October meeting</t>
  </si>
  <si>
    <t>November meeting</t>
  </si>
  <si>
    <t xml:space="preserve">AOY points leader </t>
  </si>
  <si>
    <t>AOY points</t>
  </si>
  <si>
    <t>2nd half winner</t>
  </si>
  <si>
    <t xml:space="preserve"> =</t>
  </si>
  <si>
    <t>Fish 7 tournaments to qualify for the Classic</t>
  </si>
  <si>
    <t>Top 8 places qualify for the Classic</t>
  </si>
  <si>
    <t>Participation and Tournaments Points Total</t>
  </si>
  <si>
    <t>Terry Jones</t>
  </si>
  <si>
    <t>Jim Garrison</t>
  </si>
  <si>
    <t>Harry Freeman</t>
  </si>
  <si>
    <t>Wyman Freeman</t>
  </si>
  <si>
    <t>Bill Poske</t>
  </si>
  <si>
    <t>Barry Shaw</t>
  </si>
  <si>
    <t>Larry Bailey</t>
  </si>
  <si>
    <t>Joe Meads</t>
  </si>
  <si>
    <t>Steve House</t>
  </si>
  <si>
    <t>Greg Cardwell</t>
  </si>
  <si>
    <t>Bob Lane</t>
  </si>
  <si>
    <t>Kevin Orr</t>
  </si>
  <si>
    <t>Paul Norman</t>
  </si>
  <si>
    <t>Buddy Ballard</t>
  </si>
  <si>
    <t>Drew Traffenstedt</t>
  </si>
  <si>
    <t>Vance traffenstedt</t>
  </si>
  <si>
    <t>Don Hathaway</t>
  </si>
  <si>
    <t>Mark Hearn</t>
  </si>
  <si>
    <t>Mark Howard</t>
  </si>
  <si>
    <t>Terry White</t>
  </si>
  <si>
    <t>input:</t>
  </si>
  <si>
    <t>1st half points</t>
  </si>
  <si>
    <t>2nd half points</t>
  </si>
  <si>
    <t>boats</t>
  </si>
  <si>
    <t>Big Fish</t>
  </si>
  <si>
    <t># fished</t>
  </si>
  <si>
    <t># at meeting</t>
  </si>
  <si>
    <t xml:space="preserve">September meeting </t>
  </si>
  <si>
    <t>Ed Price</t>
  </si>
  <si>
    <t>Dan Close</t>
  </si>
  <si>
    <t>total fish</t>
  </si>
  <si>
    <t>average weight</t>
  </si>
  <si>
    <t>total weight</t>
  </si>
  <si>
    <t>Chris Hearn</t>
  </si>
  <si>
    <t>Tony Caldwell</t>
  </si>
  <si>
    <t>Darbin DeWitt</t>
  </si>
  <si>
    <t>aver</t>
  </si>
  <si>
    <t>total</t>
  </si>
  <si>
    <t>Alan Neal</t>
  </si>
  <si>
    <t>winning weight</t>
  </si>
  <si>
    <t>Greg Caldwell</t>
  </si>
  <si>
    <t>GUEST - Rusty Jones</t>
  </si>
  <si>
    <t># event fished</t>
  </si>
  <si>
    <t>kickoff = 5 Meetings = 3 pts Participation = 2 pts</t>
  </si>
  <si>
    <t>Jan meeting</t>
  </si>
  <si>
    <t>GUEST - Bobby Martin</t>
  </si>
  <si>
    <t>Martin - 2/27</t>
  </si>
  <si>
    <t>Jordan - 3/12</t>
  </si>
  <si>
    <t>Guntersville - 4/2</t>
  </si>
  <si>
    <t>Lay - 4/30</t>
  </si>
  <si>
    <t>Mitchell -5/14</t>
  </si>
  <si>
    <t>Smith (solo) - 6/4</t>
  </si>
  <si>
    <t>Warrior - 7/9</t>
  </si>
  <si>
    <t>Neely Henry - 10/8</t>
  </si>
  <si>
    <t>Millers Ferry  -10/29</t>
  </si>
  <si>
    <t>Classic - 11/5</t>
  </si>
  <si>
    <t>Connor Neal</t>
  </si>
  <si>
    <t>Lay 8/27</t>
  </si>
  <si>
    <t>GUEST - Poske</t>
  </si>
  <si>
    <t>GUEST - Buddy</t>
  </si>
  <si>
    <t>GUEST - Vance</t>
  </si>
  <si>
    <t>GUEST - Joel Hethcox</t>
  </si>
  <si>
    <t>GUEST - Gage Parker</t>
  </si>
  <si>
    <t>GUEST - Carson carnes</t>
  </si>
  <si>
    <t>GUEST - Phil Collie</t>
  </si>
  <si>
    <t>GUEST - Lydia</t>
  </si>
  <si>
    <t>GUEST - Danny Parker</t>
  </si>
  <si>
    <t>GUEST- Gage Parker</t>
  </si>
  <si>
    <t>Aug meeting</t>
  </si>
  <si>
    <t>GUEST - Jake Traffenstedt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</si>
</sst>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(* #,##0.0_);_(* \(#,##0.0\);_(* &quot;-&quot;??_);_(@_)"/>
    <numFmt numFmtId="165" formatCode="0.0"/>
    <numFmt numFmtId="166" formatCode="0.000"/>
  </numFmts>
  <fonts count="2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rgb="FF0000FF"/>
      <name val="Calibri"/>
      <family val="2"/>
      <scheme val="minor"/>
    </font>
    <font>
      <b/>
      <sz val="11"/>
      <color rgb="FF0000FF"/>
      <name val="Calibri"/>
      <family val="2"/>
      <scheme val="minor"/>
    </font>
    <font>
      <b/>
      <sz val="10"/>
      <color rgb="FF0000FF"/>
      <name val="Calibri"/>
      <family val="2"/>
      <scheme val="minor"/>
    </font>
    <font>
      <b/>
      <sz val="9"/>
      <color rgb="FF0000FF"/>
      <name val="Calibri"/>
      <family val="2"/>
      <scheme val="minor"/>
    </font>
    <font>
      <sz val="9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rgb="FF0070C0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8"/>
      <color rgb="FFFF0000"/>
      <name val="Calibri"/>
      <family val="2"/>
      <scheme val="minor"/>
    </font>
    <font>
      <b/>
      <sz val="9"/>
      <color rgb="FFFF0000"/>
      <name val="Calibri"/>
      <family val="2"/>
      <scheme val="minor"/>
    </font>
    <font>
      <sz val="26"/>
      <color rgb="FFFF0000"/>
      <name val="Calibri"/>
      <family val="2"/>
      <scheme val="minor"/>
    </font>
    <font>
      <b/>
      <sz val="9"/>
      <name val="Calibri"/>
      <family val="2"/>
      <scheme val="minor"/>
    </font>
    <font>
      <b/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43" fontId="13" fillId="0" borderId="0" applyFont="0" applyFill="0" applyBorder="0" applyAlignment="0" applyProtection="0"/>
  </cellStyleXfs>
  <cellXfs count="118">
    <xf numFmtId="0" fontId="0" fillId="0" borderId="0" xfId="0"/>
    <xf numFmtId="0" fontId="2" fillId="0" borderId="0" xfId="0" applyFont="1" applyAlignment="1">
      <alignment horizontal="center" wrapText="1"/>
    </xf>
    <xf numFmtId="0" fontId="0" fillId="0" borderId="0" xfId="0" applyAlignment="1">
      <alignment textRotation="90"/>
    </xf>
    <xf numFmtId="0" fontId="3" fillId="0" borderId="1" xfId="0" applyFont="1" applyBorder="1" applyAlignment="1">
      <alignment horizontal="center" textRotation="90" wrapText="1"/>
    </xf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center" textRotation="90" wrapText="1"/>
    </xf>
    <xf numFmtId="0" fontId="3" fillId="0" borderId="2" xfId="0" applyFont="1" applyBorder="1" applyAlignment="1">
      <alignment horizontal="center" textRotation="90" wrapText="1"/>
    </xf>
    <xf numFmtId="0" fontId="2" fillId="0" borderId="3" xfId="0" applyFont="1" applyBorder="1" applyAlignment="1">
      <alignment horizontal="center" wrapText="1"/>
    </xf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0" xfId="0" applyAlignment="1"/>
    <xf numFmtId="0" fontId="4" fillId="0" borderId="0" xfId="0" applyFont="1" applyAlignment="1"/>
    <xf numFmtId="0" fontId="0" fillId="0" borderId="0" xfId="0" applyFill="1" applyBorder="1"/>
    <xf numFmtId="0" fontId="6" fillId="0" borderId="0" xfId="0" applyFont="1" applyFill="1" applyBorder="1"/>
    <xf numFmtId="0" fontId="0" fillId="2" borderId="0" xfId="0" applyFill="1"/>
    <xf numFmtId="0" fontId="0" fillId="2" borderId="0" xfId="0" applyFill="1" applyAlignment="1">
      <alignment textRotation="90"/>
    </xf>
    <xf numFmtId="0" fontId="6" fillId="2" borderId="0" xfId="0" applyFont="1" applyFill="1" applyBorder="1"/>
    <xf numFmtId="0" fontId="6" fillId="0" borderId="0" xfId="0" applyFont="1" applyBorder="1" applyAlignment="1"/>
    <xf numFmtId="0" fontId="0" fillId="0" borderId="0" xfId="0" applyFill="1" applyAlignment="1">
      <alignment textRotation="90"/>
    </xf>
    <xf numFmtId="0" fontId="0" fillId="0" borderId="0" xfId="0" applyFill="1"/>
    <xf numFmtId="0" fontId="1" fillId="2" borderId="0" xfId="0" applyFont="1" applyFill="1"/>
    <xf numFmtId="0" fontId="9" fillId="3" borderId="4" xfId="0" applyFont="1" applyFill="1" applyBorder="1" applyAlignment="1">
      <alignment horizontal="center"/>
    </xf>
    <xf numFmtId="0" fontId="10" fillId="3" borderId="0" xfId="0" applyFont="1" applyFill="1" applyBorder="1" applyAlignment="1">
      <alignment horizontal="center"/>
    </xf>
    <xf numFmtId="0" fontId="9" fillId="3" borderId="0" xfId="0" applyFont="1" applyFill="1" applyBorder="1" applyAlignment="1">
      <alignment horizontal="center"/>
    </xf>
    <xf numFmtId="0" fontId="9" fillId="3" borderId="0" xfId="0" applyFont="1" applyFill="1" applyAlignment="1">
      <alignment horizontal="center"/>
    </xf>
    <xf numFmtId="0" fontId="9" fillId="3" borderId="5" xfId="0" applyFont="1" applyFill="1" applyBorder="1" applyAlignment="1">
      <alignment horizontal="center"/>
    </xf>
    <xf numFmtId="0" fontId="10" fillId="3" borderId="6" xfId="0" applyFont="1" applyFill="1" applyBorder="1" applyAlignment="1">
      <alignment horizontal="center"/>
    </xf>
    <xf numFmtId="0" fontId="10" fillId="3" borderId="7" xfId="0" applyFont="1" applyFill="1" applyBorder="1" applyAlignment="1">
      <alignment horizontal="center"/>
    </xf>
    <xf numFmtId="0" fontId="10" fillId="3" borderId="8" xfId="0" applyFont="1" applyFill="1" applyBorder="1" applyAlignment="1">
      <alignment horizontal="center"/>
    </xf>
    <xf numFmtId="0" fontId="10" fillId="3" borderId="0" xfId="0" applyFont="1" applyFill="1" applyAlignment="1">
      <alignment horizontal="center"/>
    </xf>
    <xf numFmtId="0" fontId="11" fillId="3" borderId="7" xfId="0" applyFont="1" applyFill="1" applyBorder="1" applyAlignment="1">
      <alignment horizontal="center"/>
    </xf>
    <xf numFmtId="0" fontId="11" fillId="3" borderId="0" xfId="0" applyFont="1" applyFill="1" applyBorder="1" applyAlignment="1">
      <alignment horizontal="center"/>
    </xf>
    <xf numFmtId="0" fontId="5" fillId="0" borderId="0" xfId="0" applyFont="1" applyAlignment="1">
      <alignment vertical="center"/>
    </xf>
    <xf numFmtId="0" fontId="12" fillId="0" borderId="4" xfId="0" applyFont="1" applyFill="1" applyBorder="1"/>
    <xf numFmtId="0" fontId="12" fillId="0" borderId="0" xfId="0" applyFont="1" applyFill="1"/>
    <xf numFmtId="0" fontId="12" fillId="0" borderId="0" xfId="0" applyFont="1" applyFill="1" applyBorder="1" applyAlignment="1"/>
    <xf numFmtId="0" fontId="12" fillId="0" borderId="0" xfId="0" applyFont="1" applyFill="1" applyBorder="1"/>
    <xf numFmtId="0" fontId="1" fillId="0" borderId="0" xfId="0" applyFont="1" applyBorder="1" applyAlignment="1">
      <alignment textRotation="90" wrapText="1"/>
    </xf>
    <xf numFmtId="0" fontId="1" fillId="0" borderId="5" xfId="0" applyFont="1" applyBorder="1" applyAlignment="1">
      <alignment textRotation="90" wrapText="1"/>
    </xf>
    <xf numFmtId="0" fontId="12" fillId="2" borderId="0" xfId="0" applyFont="1" applyFill="1"/>
    <xf numFmtId="0" fontId="14" fillId="0" borderId="2" xfId="0" applyFont="1" applyBorder="1" applyAlignment="1">
      <alignment horizontal="center" textRotation="90" wrapText="1"/>
    </xf>
    <xf numFmtId="0" fontId="1" fillId="0" borderId="0" xfId="0" applyFont="1" applyBorder="1" applyAlignment="1">
      <alignment textRotation="90" wrapText="1"/>
    </xf>
    <xf numFmtId="0" fontId="1" fillId="0" borderId="5" xfId="0" applyFont="1" applyBorder="1" applyAlignment="1">
      <alignment textRotation="90" wrapText="1"/>
    </xf>
    <xf numFmtId="0" fontId="1" fillId="3" borderId="0" xfId="0" applyFont="1" applyFill="1" applyBorder="1" applyAlignment="1">
      <alignment horizontal="center" wrapText="1"/>
    </xf>
    <xf numFmtId="0" fontId="1" fillId="3" borderId="5" xfId="0" applyFont="1" applyFill="1" applyBorder="1" applyAlignment="1">
      <alignment horizontal="center" wrapText="1"/>
    </xf>
    <xf numFmtId="0" fontId="8" fillId="3" borderId="0" xfId="0" applyFont="1" applyFill="1" applyBorder="1" applyAlignment="1">
      <alignment horizontal="center"/>
    </xf>
    <xf numFmtId="0" fontId="15" fillId="0" borderId="4" xfId="0" applyFont="1" applyFill="1" applyBorder="1"/>
    <xf numFmtId="0" fontId="16" fillId="0" borderId="0" xfId="0" applyFont="1" applyFill="1" applyBorder="1"/>
    <xf numFmtId="0" fontId="15" fillId="0" borderId="0" xfId="0" applyFont="1" applyFill="1" applyBorder="1" applyAlignment="1"/>
    <xf numFmtId="0" fontId="15" fillId="0" borderId="0" xfId="0" applyFont="1" applyFill="1" applyBorder="1"/>
    <xf numFmtId="0" fontId="15" fillId="0" borderId="0" xfId="0" applyFont="1" applyBorder="1" applyAlignment="1">
      <alignment textRotation="90" wrapText="1"/>
    </xf>
    <xf numFmtId="0" fontId="15" fillId="0" borderId="5" xfId="0" applyFont="1" applyBorder="1" applyAlignment="1">
      <alignment textRotation="90" wrapText="1"/>
    </xf>
    <xf numFmtId="0" fontId="15" fillId="0" borderId="0" xfId="0" applyFont="1" applyFill="1"/>
    <xf numFmtId="0" fontId="1" fillId="0" borderId="0" xfId="0" applyFont="1" applyBorder="1" applyAlignment="1">
      <alignment textRotation="90" wrapText="1"/>
    </xf>
    <xf numFmtId="0" fontId="1" fillId="0" borderId="5" xfId="0" applyFont="1" applyBorder="1" applyAlignment="1">
      <alignment textRotation="90" wrapText="1"/>
    </xf>
    <xf numFmtId="2" fontId="11" fillId="3" borderId="0" xfId="0" applyNumberFormat="1" applyFont="1" applyFill="1" applyBorder="1" applyAlignment="1">
      <alignment horizontal="center"/>
    </xf>
    <xf numFmtId="2" fontId="8" fillId="3" borderId="0" xfId="0" applyNumberFormat="1" applyFont="1" applyFill="1" applyBorder="1" applyAlignment="1">
      <alignment horizontal="center"/>
    </xf>
    <xf numFmtId="0" fontId="1" fillId="0" borderId="0" xfId="0" applyFont="1" applyBorder="1" applyAlignment="1">
      <alignment textRotation="90" wrapText="1"/>
    </xf>
    <xf numFmtId="0" fontId="1" fillId="0" borderId="5" xfId="0" applyFont="1" applyBorder="1" applyAlignment="1">
      <alignment textRotation="90" wrapText="1"/>
    </xf>
    <xf numFmtId="0" fontId="17" fillId="0" borderId="0" xfId="0" applyFont="1" applyAlignment="1"/>
    <xf numFmtId="0" fontId="18" fillId="0" borderId="2" xfId="0" applyFont="1" applyBorder="1" applyAlignment="1">
      <alignment horizontal="center" textRotation="90" wrapText="1"/>
    </xf>
    <xf numFmtId="0" fontId="19" fillId="0" borderId="0" xfId="0" applyFont="1" applyBorder="1" applyAlignment="1"/>
    <xf numFmtId="0" fontId="20" fillId="0" borderId="0" xfId="0" applyFont="1" applyBorder="1" applyAlignment="1"/>
    <xf numFmtId="0" fontId="18" fillId="0" borderId="0" xfId="0" applyFont="1" applyFill="1"/>
    <xf numFmtId="0" fontId="17" fillId="0" borderId="0" xfId="0" applyFont="1" applyFill="1" applyBorder="1" applyAlignment="1"/>
    <xf numFmtId="0" fontId="21" fillId="3" borderId="0" xfId="0" applyFont="1" applyFill="1" applyBorder="1" applyAlignment="1">
      <alignment horizontal="center"/>
    </xf>
    <xf numFmtId="0" fontId="22" fillId="4" borderId="0" xfId="0" applyFont="1" applyFill="1" applyBorder="1" applyAlignment="1">
      <alignment horizontal="center"/>
    </xf>
    <xf numFmtId="0" fontId="23" fillId="3" borderId="0" xfId="0" applyFont="1" applyFill="1" applyBorder="1" applyAlignment="1">
      <alignment horizontal="center"/>
    </xf>
    <xf numFmtId="164" fontId="23" fillId="3" borderId="0" xfId="1" applyNumberFormat="1" applyFont="1" applyFill="1" applyBorder="1" applyAlignment="1">
      <alignment horizontal="center"/>
    </xf>
    <xf numFmtId="43" fontId="23" fillId="3" borderId="0" xfId="1" applyFont="1" applyFill="1" applyBorder="1" applyAlignment="1">
      <alignment horizontal="center"/>
    </xf>
    <xf numFmtId="0" fontId="23" fillId="3" borderId="7" xfId="0" applyFont="1" applyFill="1" applyBorder="1" applyAlignment="1">
      <alignment horizontal="center"/>
    </xf>
    <xf numFmtId="0" fontId="17" fillId="0" borderId="0" xfId="0" applyFont="1" applyFill="1" applyAlignment="1">
      <alignment textRotation="90"/>
    </xf>
    <xf numFmtId="0" fontId="17" fillId="0" borderId="0" xfId="0" applyFont="1" applyAlignment="1">
      <alignment textRotation="90"/>
    </xf>
    <xf numFmtId="2" fontId="23" fillId="3" borderId="0" xfId="0" applyNumberFormat="1" applyFont="1" applyFill="1" applyBorder="1" applyAlignment="1">
      <alignment horizontal="center"/>
    </xf>
    <xf numFmtId="0" fontId="18" fillId="0" borderId="0" xfId="0" applyFont="1" applyFill="1" applyBorder="1" applyAlignment="1"/>
    <xf numFmtId="0" fontId="24" fillId="0" borderId="0" xfId="0" applyFont="1" applyAlignment="1"/>
    <xf numFmtId="2" fontId="22" fillId="4" borderId="0" xfId="0" applyNumberFormat="1" applyFont="1" applyFill="1" applyBorder="1" applyAlignment="1">
      <alignment horizontal="center"/>
    </xf>
    <xf numFmtId="165" fontId="23" fillId="3" borderId="0" xfId="0" applyNumberFormat="1" applyFont="1" applyFill="1" applyBorder="1" applyAlignment="1">
      <alignment horizontal="center"/>
    </xf>
    <xf numFmtId="0" fontId="17" fillId="0" borderId="0" xfId="0" applyFont="1"/>
    <xf numFmtId="0" fontId="6" fillId="0" borderId="0" xfId="0" applyFont="1" applyFill="1" applyBorder="1" applyAlignment="1"/>
    <xf numFmtId="0" fontId="1" fillId="0" borderId="0" xfId="0" applyFont="1" applyBorder="1" applyAlignment="1">
      <alignment textRotation="90" wrapText="1"/>
    </xf>
    <xf numFmtId="0" fontId="1" fillId="0" borderId="5" xfId="0" applyFont="1" applyBorder="1" applyAlignment="1">
      <alignment textRotation="90" wrapText="1"/>
    </xf>
    <xf numFmtId="0" fontId="7" fillId="0" borderId="0" xfId="0" applyFont="1" applyFill="1" applyBorder="1"/>
    <xf numFmtId="0" fontId="7" fillId="0" borderId="0" xfId="0" applyFont="1" applyBorder="1"/>
    <xf numFmtId="0" fontId="25" fillId="0" borderId="0" xfId="0" applyFont="1" applyFill="1"/>
    <xf numFmtId="0" fontId="6" fillId="0" borderId="0" xfId="0" applyFont="1" applyFill="1" applyBorder="1" applyAlignment="1">
      <alignment horizontal="center"/>
    </xf>
    <xf numFmtId="0" fontId="17" fillId="0" borderId="0" xfId="0" applyFont="1" applyAlignment="1">
      <alignment horizontal="center"/>
    </xf>
    <xf numFmtId="0" fontId="7" fillId="0" borderId="0" xfId="0" applyFont="1" applyFill="1" applyBorder="1" applyAlignment="1"/>
    <xf numFmtId="0" fontId="19" fillId="0" borderId="0" xfId="0" applyFont="1" applyFill="1" applyBorder="1" applyAlignment="1"/>
    <xf numFmtId="0" fontId="16" fillId="0" borderId="0" xfId="0" applyFont="1" applyFill="1" applyBorder="1" applyAlignment="1"/>
    <xf numFmtId="0" fontId="20" fillId="0" borderId="0" xfId="0" applyFont="1" applyFill="1" applyBorder="1" applyAlignment="1"/>
    <xf numFmtId="0" fontId="0" fillId="0" borderId="4" xfId="0" applyFill="1" applyBorder="1"/>
    <xf numFmtId="0" fontId="19" fillId="4" borderId="0" xfId="0" applyFont="1" applyFill="1" applyBorder="1" applyAlignment="1"/>
    <xf numFmtId="43" fontId="23" fillId="3" borderId="0" xfId="1" applyNumberFormat="1" applyFont="1" applyFill="1" applyBorder="1" applyAlignment="1">
      <alignment horizontal="center"/>
    </xf>
    <xf numFmtId="43" fontId="11" fillId="3" borderId="0" xfId="0" applyNumberFormat="1" applyFont="1" applyFill="1" applyBorder="1" applyAlignment="1">
      <alignment horizontal="center"/>
    </xf>
    <xf numFmtId="166" fontId="8" fillId="3" borderId="0" xfId="0" applyNumberFormat="1" applyFont="1" applyFill="1" applyBorder="1" applyAlignment="1">
      <alignment horizontal="center"/>
    </xf>
    <xf numFmtId="0" fontId="20" fillId="4" borderId="0" xfId="0" applyFont="1" applyFill="1" applyBorder="1" applyAlignment="1"/>
    <xf numFmtId="0" fontId="1" fillId="0" borderId="0" xfId="0" applyFont="1" applyAlignment="1"/>
    <xf numFmtId="0" fontId="25" fillId="0" borderId="0" xfId="0" applyFont="1" applyFill="1" applyBorder="1" applyAlignment="1"/>
    <xf numFmtId="0" fontId="26" fillId="0" borderId="0" xfId="0" applyFont="1" applyFill="1" applyBorder="1" applyAlignment="1"/>
    <xf numFmtId="0" fontId="1" fillId="0" borderId="0" xfId="0" applyFont="1" applyFill="1" applyAlignment="1">
      <alignment textRotation="90"/>
    </xf>
    <xf numFmtId="0" fontId="1" fillId="0" borderId="0" xfId="0" applyFont="1" applyAlignment="1">
      <alignment textRotation="90"/>
    </xf>
    <xf numFmtId="0" fontId="18" fillId="4" borderId="0" xfId="0" applyFont="1" applyFill="1" applyBorder="1" applyAlignment="1"/>
    <xf numFmtId="0" fontId="0" fillId="5" borderId="4" xfId="0" applyFill="1" applyBorder="1"/>
    <xf numFmtId="0" fontId="12" fillId="5" borderId="4" xfId="0" applyFont="1" applyFill="1" applyBorder="1"/>
    <xf numFmtId="0" fontId="6" fillId="5" borderId="0" xfId="0" applyFont="1" applyFill="1" applyBorder="1" applyAlignment="1"/>
    <xf numFmtId="0" fontId="1" fillId="0" borderId="0" xfId="0" applyFont="1" applyBorder="1" applyAlignment="1">
      <alignment textRotation="90" wrapText="1"/>
    </xf>
    <xf numFmtId="0" fontId="1" fillId="0" borderId="5" xfId="0" applyFont="1" applyBorder="1" applyAlignment="1">
      <alignment textRotation="90" wrapText="1"/>
    </xf>
    <xf numFmtId="43" fontId="11" fillId="3" borderId="0" xfId="1" applyNumberFormat="1" applyFont="1" applyFill="1" applyBorder="1" applyAlignment="1">
      <alignment horizontal="center"/>
    </xf>
    <xf numFmtId="0" fontId="16" fillId="0" borderId="0" xfId="0" applyFont="1" applyBorder="1" applyAlignment="1"/>
    <xf numFmtId="0" fontId="6" fillId="6" borderId="0" xfId="0" applyFont="1" applyFill="1" applyBorder="1" applyAlignment="1"/>
    <xf numFmtId="0" fontId="0" fillId="7" borderId="4" xfId="0" applyFill="1" applyBorder="1"/>
    <xf numFmtId="0" fontId="6" fillId="7" borderId="0" xfId="0" applyFont="1" applyFill="1" applyBorder="1" applyAlignment="1"/>
    <xf numFmtId="0" fontId="1" fillId="0" borderId="0" xfId="0" applyFont="1" applyBorder="1" applyAlignment="1">
      <alignment textRotation="90" wrapText="1"/>
    </xf>
    <xf numFmtId="0" fontId="1" fillId="0" borderId="5" xfId="0" applyFont="1" applyBorder="1" applyAlignment="1">
      <alignment textRotation="90" wrapText="1"/>
    </xf>
    <xf numFmtId="0" fontId="20" fillId="6" borderId="0" xfId="0" applyFont="1" applyFill="1" applyBorder="1" applyAlignment="1"/>
    <xf numFmtId="0" fontId="8" fillId="6" borderId="0" xfId="0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0</xdr:row>
      <xdr:rowOff>49286</xdr:rowOff>
    </xdr:from>
    <xdr:to>
      <xdr:col>1</xdr:col>
      <xdr:colOff>1028700</xdr:colOff>
      <xdr:row>0</xdr:row>
      <xdr:rowOff>752474</xdr:rowOff>
    </xdr:to>
    <xdr:pic>
      <xdr:nvPicPr>
        <xdr:cNvPr id="2" name="Picture 1" descr="http://www.themastersbassclub.org/logo34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49286"/>
          <a:ext cx="952500" cy="7031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39</xdr:col>
      <xdr:colOff>85725</xdr:colOff>
      <xdr:row>0</xdr:row>
      <xdr:rowOff>44748</xdr:rowOff>
    </xdr:from>
    <xdr:to>
      <xdr:col>42</xdr:col>
      <xdr:colOff>95250</xdr:colOff>
      <xdr:row>0</xdr:row>
      <xdr:rowOff>762000</xdr:rowOff>
    </xdr:to>
    <xdr:pic>
      <xdr:nvPicPr>
        <xdr:cNvPr id="3" name="Picture 2" descr="http://www.themastersbassclub.org/logo34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4675" y="44748"/>
          <a:ext cx="971550" cy="7172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B130"/>
  <sheetViews>
    <sheetView tabSelected="1" workbookViewId="0">
      <pane xSplit="37" ySplit="2" topLeftCell="AL36" activePane="bottomRight" state="frozen"/>
      <selection pane="topRight" activeCell="AK1" sqref="AK1"/>
      <selection pane="bottomLeft" activeCell="A3" sqref="A3"/>
      <selection pane="bottomRight" activeCell="AO49" sqref="AO49"/>
    </sheetView>
  </sheetViews>
  <sheetFormatPr defaultRowHeight="15" x14ac:dyDescent="0.25"/>
  <cols>
    <col min="1" max="1" width="4.28515625" customWidth="1"/>
    <col min="2" max="2" width="15.7109375" customWidth="1"/>
    <col min="3" max="4" width="3" style="2" customWidth="1"/>
    <col min="5" max="5" width="5.140625" style="73" bestFit="1" customWidth="1"/>
    <col min="6" max="6" width="3" style="2" customWidth="1"/>
    <col min="7" max="7" width="3" style="102" customWidth="1"/>
    <col min="8" max="8" width="6.28515625" style="73" customWidth="1"/>
    <col min="9" max="9" width="3" style="2" customWidth="1"/>
    <col min="10" max="10" width="6" style="73" customWidth="1"/>
    <col min="11" max="11" width="3.140625" style="2" bestFit="1" customWidth="1"/>
    <col min="12" max="12" width="3" style="2" customWidth="1"/>
    <col min="13" max="13" width="4.42578125" style="73" customWidth="1"/>
    <col min="14" max="14" width="3.140625" style="2" bestFit="1" customWidth="1"/>
    <col min="15" max="15" width="3" style="2" customWidth="1"/>
    <col min="16" max="16" width="4.85546875" style="73" bestFit="1" customWidth="1"/>
    <col min="17" max="20" width="3" customWidth="1"/>
    <col min="21" max="21" width="4.85546875" style="79" bestFit="1" customWidth="1"/>
    <col min="22" max="22" width="3" customWidth="1"/>
    <col min="23" max="23" width="3" style="2" customWidth="1"/>
    <col min="24" max="24" width="4" style="73" bestFit="1" customWidth="1"/>
    <col min="25" max="26" width="3" style="2" customWidth="1"/>
    <col min="27" max="28" width="4" style="73" customWidth="1"/>
    <col min="29" max="30" width="3" style="2" customWidth="1"/>
    <col min="31" max="31" width="4.5703125" style="73" customWidth="1"/>
    <col min="32" max="32" width="3" style="2" customWidth="1"/>
    <col min="33" max="33" width="4.85546875" style="73" customWidth="1"/>
    <col min="34" max="34" width="3" style="2" customWidth="1"/>
    <col min="35" max="35" width="3.42578125" customWidth="1"/>
    <col min="36" max="36" width="4.140625" style="2" customWidth="1"/>
    <col min="37" max="37" width="3" style="2" customWidth="1"/>
    <col min="38" max="38" width="3" customWidth="1"/>
    <col min="39" max="39" width="16.140625" customWidth="1"/>
    <col min="40" max="40" width="6.28515625" customWidth="1"/>
    <col min="41" max="41" width="4.7109375" customWidth="1"/>
    <col min="42" max="42" width="3.42578125" customWidth="1"/>
    <col min="43" max="43" width="3.140625" customWidth="1"/>
    <col min="44" max="44" width="4.5703125" customWidth="1"/>
    <col min="45" max="45" width="5.140625" style="73" bestFit="1" customWidth="1"/>
    <col min="47" max="59" width="3.7109375" customWidth="1"/>
  </cols>
  <sheetData>
    <row r="1" spans="1:58" s="11" customFormat="1" ht="63.75" customHeight="1" x14ac:dyDescent="0.5">
      <c r="E1" s="87">
        <v>2016</v>
      </c>
      <c r="G1" s="98"/>
      <c r="H1" s="60"/>
      <c r="J1" s="60"/>
      <c r="L1" s="33" t="s">
        <v>16</v>
      </c>
      <c r="M1" s="76"/>
      <c r="P1" s="60"/>
      <c r="T1" s="12"/>
      <c r="U1" s="60"/>
      <c r="X1" s="60"/>
      <c r="AA1" s="60"/>
      <c r="AB1" s="60"/>
      <c r="AE1" s="60"/>
      <c r="AG1" s="60"/>
      <c r="AS1" s="60"/>
      <c r="AU1" s="11">
        <v>15</v>
      </c>
      <c r="AV1" s="11">
        <v>12</v>
      </c>
      <c r="AW1" s="11">
        <v>10</v>
      </c>
      <c r="AX1" s="11">
        <v>8</v>
      </c>
      <c r="AY1" s="11">
        <v>6</v>
      </c>
      <c r="AZ1" s="11">
        <v>5</v>
      </c>
      <c r="BA1" s="11">
        <v>4</v>
      </c>
      <c r="BB1" s="11">
        <v>3</v>
      </c>
      <c r="BC1" s="11">
        <v>2</v>
      </c>
      <c r="BD1" s="11">
        <v>1</v>
      </c>
    </row>
    <row r="2" spans="1:58" s="1" customFormat="1" ht="86.25" customHeight="1" x14ac:dyDescent="0.2">
      <c r="A2" s="3" t="s">
        <v>59</v>
      </c>
      <c r="B2" s="4" t="s">
        <v>60</v>
      </c>
      <c r="C2" s="6" t="s">
        <v>61</v>
      </c>
      <c r="D2" s="6" t="s">
        <v>0</v>
      </c>
      <c r="E2" s="61" t="s">
        <v>63</v>
      </c>
      <c r="F2" s="41" t="s">
        <v>6</v>
      </c>
      <c r="G2" s="6" t="s">
        <v>1</v>
      </c>
      <c r="H2" s="61" t="s">
        <v>64</v>
      </c>
      <c r="I2" s="41" t="s">
        <v>6</v>
      </c>
      <c r="J2" s="61" t="s">
        <v>65</v>
      </c>
      <c r="K2" s="41" t="s">
        <v>6</v>
      </c>
      <c r="L2" s="6" t="s">
        <v>2</v>
      </c>
      <c r="M2" s="61" t="s">
        <v>66</v>
      </c>
      <c r="N2" s="41" t="s">
        <v>6</v>
      </c>
      <c r="O2" s="6" t="s">
        <v>3</v>
      </c>
      <c r="P2" s="61" t="s">
        <v>67</v>
      </c>
      <c r="Q2" s="41" t="s">
        <v>6</v>
      </c>
      <c r="R2" s="6" t="s">
        <v>38</v>
      </c>
      <c r="S2" s="5" t="s">
        <v>5</v>
      </c>
      <c r="T2" s="6" t="s">
        <v>4</v>
      </c>
      <c r="U2" s="61" t="s">
        <v>68</v>
      </c>
      <c r="V2" s="41" t="s">
        <v>6</v>
      </c>
      <c r="W2" s="6" t="s">
        <v>7</v>
      </c>
      <c r="X2" s="61" t="s">
        <v>69</v>
      </c>
      <c r="Y2" s="41" t="s">
        <v>6</v>
      </c>
      <c r="Z2" s="6" t="s">
        <v>85</v>
      </c>
      <c r="AA2" s="61" t="s">
        <v>74</v>
      </c>
      <c r="AB2" s="41" t="s">
        <v>6</v>
      </c>
      <c r="AC2" s="6" t="s">
        <v>44</v>
      </c>
      <c r="AD2" s="6" t="s">
        <v>8</v>
      </c>
      <c r="AE2" s="61" t="s">
        <v>70</v>
      </c>
      <c r="AF2" s="41" t="s">
        <v>6</v>
      </c>
      <c r="AG2" s="61" t="s">
        <v>71</v>
      </c>
      <c r="AH2" s="41" t="s">
        <v>6</v>
      </c>
      <c r="AI2" s="6" t="s">
        <v>9</v>
      </c>
      <c r="AJ2" s="6" t="s">
        <v>39</v>
      </c>
      <c r="AK2" s="5" t="s">
        <v>12</v>
      </c>
      <c r="AL2" s="5" t="s">
        <v>72</v>
      </c>
      <c r="AM2" s="5" t="s">
        <v>10</v>
      </c>
      <c r="AN2" s="6" t="s">
        <v>11</v>
      </c>
      <c r="AO2" s="4"/>
      <c r="AP2" s="4"/>
      <c r="AQ2" s="4"/>
      <c r="AR2" s="7"/>
      <c r="AS2" s="61"/>
      <c r="AU2" s="1">
        <v>1</v>
      </c>
      <c r="AV2" s="1">
        <v>2</v>
      </c>
      <c r="AW2" s="1">
        <v>3</v>
      </c>
      <c r="AX2" s="1">
        <v>4</v>
      </c>
      <c r="AY2" s="1">
        <v>5</v>
      </c>
      <c r="AZ2" s="1">
        <v>6</v>
      </c>
      <c r="BA2" s="1">
        <v>7</v>
      </c>
      <c r="BB2" s="1">
        <v>8</v>
      </c>
      <c r="BC2" s="1">
        <v>9</v>
      </c>
      <c r="BD2" s="1">
        <v>10</v>
      </c>
    </row>
    <row r="3" spans="1:58" x14ac:dyDescent="0.25">
      <c r="A3" s="104">
        <v>10</v>
      </c>
      <c r="B3" s="84" t="s">
        <v>17</v>
      </c>
      <c r="C3" s="88"/>
      <c r="D3" s="88">
        <v>3</v>
      </c>
      <c r="E3" s="89">
        <v>8</v>
      </c>
      <c r="F3" s="90">
        <v>2</v>
      </c>
      <c r="G3" s="88">
        <v>3</v>
      </c>
      <c r="H3" s="116">
        <v>12</v>
      </c>
      <c r="I3" s="80">
        <v>2</v>
      </c>
      <c r="J3" s="97">
        <v>15</v>
      </c>
      <c r="K3" s="80">
        <v>2</v>
      </c>
      <c r="L3" s="80">
        <v>3</v>
      </c>
      <c r="M3" s="91">
        <v>15</v>
      </c>
      <c r="N3" s="80">
        <v>2</v>
      </c>
      <c r="O3" s="80">
        <v>3</v>
      </c>
      <c r="P3" s="97">
        <v>15</v>
      </c>
      <c r="Q3" s="80">
        <v>2</v>
      </c>
      <c r="R3" s="111">
        <f>SUM(C3:Q3)</f>
        <v>87</v>
      </c>
      <c r="S3" s="18"/>
      <c r="T3" s="80">
        <v>3</v>
      </c>
      <c r="U3" s="97">
        <v>15</v>
      </c>
      <c r="V3" s="80">
        <v>2</v>
      </c>
      <c r="W3" s="80">
        <v>3</v>
      </c>
      <c r="X3" s="91">
        <v>10</v>
      </c>
      <c r="Y3" s="80">
        <v>2</v>
      </c>
      <c r="Z3" s="80">
        <v>3</v>
      </c>
      <c r="AA3" s="91">
        <v>12</v>
      </c>
      <c r="AB3" s="90">
        <v>2</v>
      </c>
      <c r="AC3" s="80">
        <v>3</v>
      </c>
      <c r="AD3" s="80">
        <v>3</v>
      </c>
      <c r="AE3" s="91">
        <v>12</v>
      </c>
      <c r="AF3" s="80">
        <v>2</v>
      </c>
      <c r="AG3" s="91">
        <v>8</v>
      </c>
      <c r="AH3" s="80">
        <v>2</v>
      </c>
      <c r="AI3" s="80">
        <v>3</v>
      </c>
      <c r="AJ3" s="111">
        <f>SUM(T3:AI3)</f>
        <v>85</v>
      </c>
      <c r="AK3" s="18"/>
      <c r="AL3" s="106">
        <v>2</v>
      </c>
      <c r="AM3" s="86"/>
      <c r="AN3" s="111">
        <f>+AJ3+R3</f>
        <v>172</v>
      </c>
      <c r="AO3" s="9"/>
      <c r="AP3" s="13">
        <v>1</v>
      </c>
      <c r="AQ3" s="9" t="s">
        <v>13</v>
      </c>
      <c r="AR3" s="10">
        <v>15</v>
      </c>
      <c r="AS3" s="62"/>
      <c r="AU3">
        <v>1</v>
      </c>
      <c r="AV3">
        <v>1</v>
      </c>
      <c r="AW3" s="18">
        <v>3</v>
      </c>
      <c r="AX3">
        <v>1</v>
      </c>
      <c r="AY3">
        <v>2</v>
      </c>
      <c r="AZ3">
        <v>1</v>
      </c>
      <c r="BE3">
        <v>1</v>
      </c>
      <c r="BF3">
        <f>SUM(AU3:BE3)</f>
        <v>10</v>
      </c>
    </row>
    <row r="4" spans="1:58" x14ac:dyDescent="0.25">
      <c r="A4" s="105">
        <v>10</v>
      </c>
      <c r="B4" s="83" t="s">
        <v>34</v>
      </c>
      <c r="C4" s="88">
        <v>3</v>
      </c>
      <c r="D4" s="88">
        <v>3</v>
      </c>
      <c r="E4" s="93">
        <v>12</v>
      </c>
      <c r="F4" s="90">
        <v>2</v>
      </c>
      <c r="G4" s="88">
        <v>3</v>
      </c>
      <c r="H4" s="91">
        <v>15</v>
      </c>
      <c r="I4" s="80">
        <v>2</v>
      </c>
      <c r="J4" s="91">
        <v>10</v>
      </c>
      <c r="K4" s="80">
        <v>2</v>
      </c>
      <c r="L4" s="80">
        <v>3</v>
      </c>
      <c r="M4" s="91">
        <v>6</v>
      </c>
      <c r="N4" s="80">
        <v>2</v>
      </c>
      <c r="O4" s="80">
        <v>3</v>
      </c>
      <c r="P4" s="91">
        <v>6</v>
      </c>
      <c r="Q4" s="80">
        <v>2</v>
      </c>
      <c r="R4" s="80">
        <f>SUM(C4:Q4)</f>
        <v>74</v>
      </c>
      <c r="S4" s="18"/>
      <c r="T4" s="80">
        <v>3</v>
      </c>
      <c r="U4" s="91">
        <v>8</v>
      </c>
      <c r="V4" s="80">
        <v>2</v>
      </c>
      <c r="W4" s="80">
        <v>3</v>
      </c>
      <c r="X4" s="91">
        <v>8</v>
      </c>
      <c r="Y4" s="80">
        <v>2</v>
      </c>
      <c r="Z4" s="80">
        <v>3</v>
      </c>
      <c r="AA4" s="91">
        <v>4</v>
      </c>
      <c r="AB4" s="90">
        <v>2</v>
      </c>
      <c r="AC4" s="80"/>
      <c r="AD4" s="80">
        <v>3</v>
      </c>
      <c r="AE4" s="91">
        <v>3</v>
      </c>
      <c r="AF4" s="80">
        <v>2</v>
      </c>
      <c r="AG4" s="91">
        <v>10</v>
      </c>
      <c r="AH4" s="80">
        <v>2</v>
      </c>
      <c r="AI4" s="80">
        <v>3</v>
      </c>
      <c r="AJ4" s="18">
        <f>SUM(T4:AI4)</f>
        <v>58</v>
      </c>
      <c r="AK4" s="18"/>
      <c r="AL4" s="106">
        <v>5</v>
      </c>
      <c r="AM4" s="18"/>
      <c r="AN4" s="80">
        <f>+AJ4+R4</f>
        <v>132</v>
      </c>
      <c r="AO4" s="9"/>
      <c r="AP4" s="13">
        <v>2</v>
      </c>
      <c r="AQ4" s="9" t="s">
        <v>13</v>
      </c>
      <c r="AR4" s="10">
        <v>12</v>
      </c>
      <c r="AS4" s="62"/>
      <c r="AU4">
        <v>2</v>
      </c>
      <c r="AV4">
        <v>2</v>
      </c>
      <c r="AW4" s="18"/>
      <c r="AX4">
        <v>1</v>
      </c>
      <c r="AY4">
        <v>1</v>
      </c>
      <c r="AZ4">
        <v>1</v>
      </c>
      <c r="BA4">
        <v>1</v>
      </c>
      <c r="BC4">
        <v>1</v>
      </c>
      <c r="BE4">
        <v>1</v>
      </c>
      <c r="BF4">
        <f>SUM(AU4:BE4)</f>
        <v>10</v>
      </c>
    </row>
    <row r="5" spans="1:58" x14ac:dyDescent="0.25">
      <c r="A5" s="104">
        <v>9</v>
      </c>
      <c r="B5" s="83" t="s">
        <v>23</v>
      </c>
      <c r="C5" s="88"/>
      <c r="D5" s="88">
        <v>3</v>
      </c>
      <c r="E5" s="89">
        <v>15</v>
      </c>
      <c r="F5" s="90">
        <v>2</v>
      </c>
      <c r="G5" s="88">
        <v>3</v>
      </c>
      <c r="H5" s="91">
        <v>4</v>
      </c>
      <c r="I5" s="80">
        <v>2</v>
      </c>
      <c r="J5" s="91"/>
      <c r="K5" s="80"/>
      <c r="L5" s="80">
        <v>3</v>
      </c>
      <c r="M5" s="91">
        <v>10</v>
      </c>
      <c r="N5" s="80">
        <v>2</v>
      </c>
      <c r="O5" s="80">
        <v>3</v>
      </c>
      <c r="P5" s="91">
        <v>10</v>
      </c>
      <c r="Q5" s="80">
        <v>2</v>
      </c>
      <c r="R5" s="18">
        <f>SUM(C5:Q5)</f>
        <v>59</v>
      </c>
      <c r="S5" s="18"/>
      <c r="T5" s="80">
        <v>3</v>
      </c>
      <c r="U5" s="91">
        <v>6</v>
      </c>
      <c r="V5" s="80">
        <v>2</v>
      </c>
      <c r="W5" s="80">
        <v>3</v>
      </c>
      <c r="X5" s="91">
        <v>0</v>
      </c>
      <c r="Y5" s="80">
        <v>2</v>
      </c>
      <c r="Z5" s="80">
        <v>3</v>
      </c>
      <c r="AA5" s="91">
        <v>6</v>
      </c>
      <c r="AB5" s="90">
        <v>2</v>
      </c>
      <c r="AC5" s="80">
        <v>3</v>
      </c>
      <c r="AD5" s="80">
        <v>3</v>
      </c>
      <c r="AE5" s="91">
        <v>10</v>
      </c>
      <c r="AF5" s="80">
        <v>2</v>
      </c>
      <c r="AG5" s="97">
        <v>15</v>
      </c>
      <c r="AH5" s="80">
        <v>2</v>
      </c>
      <c r="AI5" s="80">
        <v>3</v>
      </c>
      <c r="AJ5" s="18">
        <f>SUM(T5:AI5)</f>
        <v>65</v>
      </c>
      <c r="AK5" s="18"/>
      <c r="AL5" s="106">
        <v>1</v>
      </c>
      <c r="AM5" s="18"/>
      <c r="AN5" s="80">
        <f>+AJ5+R5</f>
        <v>124</v>
      </c>
      <c r="AO5" s="9"/>
      <c r="AP5" s="13">
        <v>3</v>
      </c>
      <c r="AQ5" s="9" t="s">
        <v>13</v>
      </c>
      <c r="AR5" s="10">
        <v>10</v>
      </c>
      <c r="AS5" s="62"/>
      <c r="AW5" s="18"/>
    </row>
    <row r="6" spans="1:58" x14ac:dyDescent="0.25">
      <c r="A6" s="104">
        <v>8</v>
      </c>
      <c r="B6" s="83" t="s">
        <v>36</v>
      </c>
      <c r="C6" s="88">
        <v>3</v>
      </c>
      <c r="D6" s="88"/>
      <c r="E6" s="89">
        <v>5</v>
      </c>
      <c r="F6" s="90">
        <v>2</v>
      </c>
      <c r="G6" s="88">
        <v>3</v>
      </c>
      <c r="H6" s="91">
        <v>2</v>
      </c>
      <c r="I6" s="80">
        <v>2</v>
      </c>
      <c r="J6" s="91">
        <v>6</v>
      </c>
      <c r="K6" s="80">
        <v>2</v>
      </c>
      <c r="L6" s="80">
        <v>3</v>
      </c>
      <c r="M6" s="91"/>
      <c r="N6" s="80"/>
      <c r="O6" s="80"/>
      <c r="P6" s="91"/>
      <c r="Q6" s="80"/>
      <c r="R6" s="18">
        <f>SUM(C6:Q6)</f>
        <v>28</v>
      </c>
      <c r="S6" s="18"/>
      <c r="T6" s="80">
        <v>3</v>
      </c>
      <c r="U6" s="91">
        <v>12</v>
      </c>
      <c r="V6" s="80">
        <v>2</v>
      </c>
      <c r="W6" s="80">
        <v>3</v>
      </c>
      <c r="X6" s="91">
        <v>15</v>
      </c>
      <c r="Y6" s="80">
        <v>2</v>
      </c>
      <c r="Z6" s="80">
        <v>3</v>
      </c>
      <c r="AA6" s="97">
        <v>10</v>
      </c>
      <c r="AB6" s="90">
        <v>2</v>
      </c>
      <c r="AC6" s="80">
        <v>3</v>
      </c>
      <c r="AD6" s="80"/>
      <c r="AE6" s="91">
        <v>5</v>
      </c>
      <c r="AF6" s="80">
        <v>2</v>
      </c>
      <c r="AG6" s="91">
        <v>10</v>
      </c>
      <c r="AH6" s="80">
        <v>2</v>
      </c>
      <c r="AI6" s="49">
        <v>3</v>
      </c>
      <c r="AJ6" s="18">
        <f>SUM(T6:AI6)</f>
        <v>77</v>
      </c>
      <c r="AK6" s="18"/>
      <c r="AL6" s="106">
        <v>3</v>
      </c>
      <c r="AM6" s="18"/>
      <c r="AN6" s="18">
        <f>+AJ6+R6</f>
        <v>105</v>
      </c>
      <c r="AO6" s="9"/>
      <c r="AP6" s="9">
        <v>4</v>
      </c>
      <c r="AQ6" s="9" t="s">
        <v>13</v>
      </c>
      <c r="AR6" s="10">
        <v>8</v>
      </c>
      <c r="AS6" s="62"/>
      <c r="AU6">
        <f>+AU3*AU1</f>
        <v>15</v>
      </c>
      <c r="AV6">
        <f t="shared" ref="AV6:BD6" si="0">+AV3*AV1</f>
        <v>12</v>
      </c>
      <c r="AW6">
        <f t="shared" si="0"/>
        <v>30</v>
      </c>
      <c r="AX6">
        <f t="shared" si="0"/>
        <v>8</v>
      </c>
      <c r="AY6">
        <f t="shared" si="0"/>
        <v>12</v>
      </c>
      <c r="AZ6">
        <f t="shared" si="0"/>
        <v>5</v>
      </c>
      <c r="BA6">
        <f t="shared" si="0"/>
        <v>0</v>
      </c>
      <c r="BB6">
        <f t="shared" si="0"/>
        <v>0</v>
      </c>
      <c r="BC6">
        <f t="shared" si="0"/>
        <v>0</v>
      </c>
      <c r="BD6">
        <f t="shared" si="0"/>
        <v>0</v>
      </c>
      <c r="BE6">
        <f>7*3</f>
        <v>21</v>
      </c>
      <c r="BF6">
        <f t="shared" ref="BF6:BF7" si="1">SUM(AU6:BE6)</f>
        <v>103</v>
      </c>
    </row>
    <row r="7" spans="1:58" x14ac:dyDescent="0.25">
      <c r="A7" s="104">
        <v>8</v>
      </c>
      <c r="B7" s="83" t="s">
        <v>21</v>
      </c>
      <c r="C7" s="88"/>
      <c r="D7" s="88">
        <v>3</v>
      </c>
      <c r="E7" s="89">
        <v>4</v>
      </c>
      <c r="F7" s="90">
        <v>2</v>
      </c>
      <c r="G7" s="88">
        <v>3</v>
      </c>
      <c r="H7" s="91">
        <v>8</v>
      </c>
      <c r="I7" s="80">
        <v>2</v>
      </c>
      <c r="J7" s="91">
        <v>0</v>
      </c>
      <c r="K7" s="80">
        <v>2</v>
      </c>
      <c r="L7" s="80">
        <v>3</v>
      </c>
      <c r="M7" s="97">
        <v>12</v>
      </c>
      <c r="N7" s="80">
        <v>2</v>
      </c>
      <c r="O7" s="80"/>
      <c r="P7" s="91">
        <v>8</v>
      </c>
      <c r="Q7" s="80">
        <v>2</v>
      </c>
      <c r="R7" s="18">
        <f>SUM(C7:Q7)</f>
        <v>51</v>
      </c>
      <c r="S7" s="18"/>
      <c r="T7" s="80">
        <v>3</v>
      </c>
      <c r="U7" s="91"/>
      <c r="V7" s="80"/>
      <c r="W7" s="80"/>
      <c r="X7" s="65">
        <v>1</v>
      </c>
      <c r="Y7" s="49">
        <v>2</v>
      </c>
      <c r="Z7" s="49">
        <v>3</v>
      </c>
      <c r="AA7" s="65">
        <v>15</v>
      </c>
      <c r="AB7" s="49">
        <v>2</v>
      </c>
      <c r="AC7" s="49">
        <v>3</v>
      </c>
      <c r="AD7" s="49">
        <v>3</v>
      </c>
      <c r="AE7" s="65">
        <v>15</v>
      </c>
      <c r="AF7" s="49">
        <v>2</v>
      </c>
      <c r="AG7" s="65"/>
      <c r="AH7" s="49"/>
      <c r="AI7" s="80"/>
      <c r="AJ7" s="18">
        <f>SUM(T7:AI7)</f>
        <v>49</v>
      </c>
      <c r="AK7" s="80"/>
      <c r="AL7" s="106"/>
      <c r="AM7" s="18"/>
      <c r="AN7" s="80">
        <f>+AJ7+R7</f>
        <v>100</v>
      </c>
      <c r="AO7" s="9"/>
      <c r="AP7" s="9">
        <v>5</v>
      </c>
      <c r="AQ7" s="9" t="s">
        <v>13</v>
      </c>
      <c r="AR7" s="10">
        <v>6</v>
      </c>
      <c r="AS7" s="62"/>
      <c r="AU7">
        <f>+AU4*AU1</f>
        <v>30</v>
      </c>
      <c r="AV7">
        <f t="shared" ref="AV7:BD7" si="2">+AV4*AV1</f>
        <v>24</v>
      </c>
      <c r="AW7">
        <f t="shared" si="2"/>
        <v>0</v>
      </c>
      <c r="AX7">
        <f t="shared" si="2"/>
        <v>8</v>
      </c>
      <c r="AY7">
        <f t="shared" si="2"/>
        <v>6</v>
      </c>
      <c r="AZ7">
        <f t="shared" si="2"/>
        <v>5</v>
      </c>
      <c r="BA7">
        <f t="shared" si="2"/>
        <v>4</v>
      </c>
      <c r="BB7">
        <f t="shared" si="2"/>
        <v>0</v>
      </c>
      <c r="BC7">
        <f t="shared" si="2"/>
        <v>2</v>
      </c>
      <c r="BD7">
        <f t="shared" si="2"/>
        <v>0</v>
      </c>
      <c r="BE7">
        <f>8*3</f>
        <v>24</v>
      </c>
      <c r="BF7">
        <f t="shared" si="1"/>
        <v>103</v>
      </c>
    </row>
    <row r="8" spans="1:58" x14ac:dyDescent="0.25">
      <c r="A8" s="104">
        <v>9</v>
      </c>
      <c r="B8" s="83" t="s">
        <v>19</v>
      </c>
      <c r="C8" s="88">
        <v>3</v>
      </c>
      <c r="D8" s="88">
        <v>3</v>
      </c>
      <c r="E8" s="89">
        <v>6</v>
      </c>
      <c r="F8" s="90">
        <v>2</v>
      </c>
      <c r="G8" s="88">
        <v>3</v>
      </c>
      <c r="H8" s="91">
        <v>3</v>
      </c>
      <c r="I8" s="80">
        <v>2</v>
      </c>
      <c r="J8" s="91">
        <v>8</v>
      </c>
      <c r="K8" s="80">
        <v>2</v>
      </c>
      <c r="L8" s="80">
        <v>3</v>
      </c>
      <c r="M8" s="91">
        <v>5</v>
      </c>
      <c r="N8" s="80">
        <v>2</v>
      </c>
      <c r="O8" s="80">
        <v>3</v>
      </c>
      <c r="P8" s="91">
        <v>3</v>
      </c>
      <c r="Q8" s="80">
        <v>2</v>
      </c>
      <c r="R8" s="18">
        <f>SUM(C8:Q8)</f>
        <v>50</v>
      </c>
      <c r="S8" s="18"/>
      <c r="T8" s="18"/>
      <c r="U8" s="63"/>
      <c r="V8" s="18"/>
      <c r="W8" s="18">
        <v>3</v>
      </c>
      <c r="X8" s="91">
        <v>6</v>
      </c>
      <c r="Y8" s="80">
        <v>2</v>
      </c>
      <c r="Z8" s="80">
        <v>3</v>
      </c>
      <c r="AA8" s="91">
        <v>8</v>
      </c>
      <c r="AB8" s="90">
        <v>2</v>
      </c>
      <c r="AC8" s="80">
        <v>3</v>
      </c>
      <c r="AD8" s="80">
        <v>3</v>
      </c>
      <c r="AE8" s="91">
        <v>4</v>
      </c>
      <c r="AF8" s="80">
        <v>2</v>
      </c>
      <c r="AG8" s="91"/>
      <c r="AH8" s="80">
        <v>2</v>
      </c>
      <c r="AI8" s="80">
        <v>3</v>
      </c>
      <c r="AJ8" s="18">
        <f>SUM(T8:AI8)</f>
        <v>41</v>
      </c>
      <c r="AK8" s="18"/>
      <c r="AL8" s="106">
        <v>4</v>
      </c>
      <c r="AM8" s="18"/>
      <c r="AN8" s="80">
        <f>+AJ8+R8</f>
        <v>91</v>
      </c>
      <c r="AO8" s="9"/>
      <c r="AP8" s="9">
        <v>6</v>
      </c>
      <c r="AQ8" s="9" t="s">
        <v>13</v>
      </c>
      <c r="AR8" s="10">
        <v>5</v>
      </c>
      <c r="AS8" s="62"/>
      <c r="AW8" s="18"/>
    </row>
    <row r="9" spans="1:58" x14ac:dyDescent="0.25">
      <c r="A9" s="104">
        <v>8</v>
      </c>
      <c r="B9" s="84" t="s">
        <v>18</v>
      </c>
      <c r="C9" s="88">
        <v>3</v>
      </c>
      <c r="D9" s="88"/>
      <c r="E9" s="89">
        <v>15</v>
      </c>
      <c r="F9" s="90">
        <v>2</v>
      </c>
      <c r="G9" s="88"/>
      <c r="H9" s="91">
        <v>5</v>
      </c>
      <c r="I9" s="80">
        <v>2</v>
      </c>
      <c r="J9" s="91">
        <v>6</v>
      </c>
      <c r="K9" s="80">
        <v>2</v>
      </c>
      <c r="L9" s="80">
        <v>3</v>
      </c>
      <c r="M9" s="91">
        <v>4</v>
      </c>
      <c r="N9" s="80">
        <v>2</v>
      </c>
      <c r="O9" s="80">
        <v>3</v>
      </c>
      <c r="P9" s="91">
        <v>12</v>
      </c>
      <c r="Q9" s="80">
        <v>2</v>
      </c>
      <c r="R9" s="18">
        <f>SUM(C9:Q9)</f>
        <v>61</v>
      </c>
      <c r="S9" s="18"/>
      <c r="T9" s="80">
        <v>3</v>
      </c>
      <c r="U9" s="91"/>
      <c r="V9" s="80"/>
      <c r="W9" s="80">
        <v>3</v>
      </c>
      <c r="X9" s="91">
        <v>0</v>
      </c>
      <c r="Y9" s="80">
        <v>2</v>
      </c>
      <c r="Z9" s="80">
        <v>3</v>
      </c>
      <c r="AA9" s="91">
        <v>3</v>
      </c>
      <c r="AB9" s="90">
        <v>2</v>
      </c>
      <c r="AC9" s="80">
        <v>3</v>
      </c>
      <c r="AD9" s="80">
        <v>3</v>
      </c>
      <c r="AE9" s="91">
        <v>2</v>
      </c>
      <c r="AF9" s="80">
        <v>2</v>
      </c>
      <c r="AG9" s="91"/>
      <c r="AH9" s="80"/>
      <c r="AI9" s="80">
        <v>3</v>
      </c>
      <c r="AJ9" s="18">
        <f>SUM(T9:AI9)</f>
        <v>29</v>
      </c>
      <c r="AK9" s="18"/>
      <c r="AL9" s="106">
        <v>6</v>
      </c>
      <c r="AM9" s="18"/>
      <c r="AN9" s="80">
        <f>+AJ9+R9</f>
        <v>90</v>
      </c>
      <c r="AO9" s="9"/>
      <c r="AP9" s="9">
        <v>7</v>
      </c>
      <c r="AQ9" s="9" t="s">
        <v>13</v>
      </c>
      <c r="AR9" s="10">
        <v>4</v>
      </c>
      <c r="AS9" s="62"/>
      <c r="AW9" s="18"/>
    </row>
    <row r="10" spans="1:58" x14ac:dyDescent="0.25">
      <c r="A10" s="104">
        <v>8</v>
      </c>
      <c r="B10" s="83" t="s">
        <v>20</v>
      </c>
      <c r="C10" s="88">
        <v>3</v>
      </c>
      <c r="D10" s="88">
        <v>3</v>
      </c>
      <c r="E10" s="89"/>
      <c r="F10" s="90"/>
      <c r="G10" s="88"/>
      <c r="H10" s="91">
        <v>3</v>
      </c>
      <c r="I10" s="80">
        <v>2</v>
      </c>
      <c r="J10" s="91">
        <v>8</v>
      </c>
      <c r="K10" s="80">
        <v>2</v>
      </c>
      <c r="L10" s="80"/>
      <c r="M10" s="91">
        <v>10</v>
      </c>
      <c r="N10" s="80">
        <v>2</v>
      </c>
      <c r="O10" s="80"/>
      <c r="P10" s="91">
        <v>1</v>
      </c>
      <c r="Q10" s="80">
        <v>2</v>
      </c>
      <c r="R10" s="18">
        <f>SUM(C10:Q10)</f>
        <v>36</v>
      </c>
      <c r="S10" s="18"/>
      <c r="T10" s="80"/>
      <c r="U10" s="91"/>
      <c r="V10" s="80"/>
      <c r="W10" s="80">
        <v>3</v>
      </c>
      <c r="X10" s="91">
        <v>6</v>
      </c>
      <c r="Y10" s="80">
        <v>2</v>
      </c>
      <c r="Z10" s="80">
        <v>3</v>
      </c>
      <c r="AA10" s="91">
        <v>8</v>
      </c>
      <c r="AB10" s="90">
        <v>2</v>
      </c>
      <c r="AC10" s="80">
        <v>3</v>
      </c>
      <c r="AD10" s="80">
        <v>3</v>
      </c>
      <c r="AE10" s="91">
        <v>4</v>
      </c>
      <c r="AF10" s="80">
        <v>2</v>
      </c>
      <c r="AG10" s="91"/>
      <c r="AH10" s="80">
        <v>2</v>
      </c>
      <c r="AI10" s="80">
        <v>3</v>
      </c>
      <c r="AJ10" s="18">
        <f>SUM(T10:AI10)</f>
        <v>41</v>
      </c>
      <c r="AK10" s="18"/>
      <c r="AL10" s="106">
        <v>8</v>
      </c>
      <c r="AM10" s="18"/>
      <c r="AN10" s="80">
        <f>+AJ10+R10</f>
        <v>77</v>
      </c>
      <c r="AO10" s="9"/>
      <c r="AP10" s="9">
        <v>8</v>
      </c>
      <c r="AQ10" s="9" t="s">
        <v>13</v>
      </c>
      <c r="AR10" s="10">
        <v>3</v>
      </c>
      <c r="AS10" s="62"/>
      <c r="AW10" s="18"/>
    </row>
    <row r="11" spans="1:58" x14ac:dyDescent="0.25">
      <c r="A11" s="47">
        <v>5</v>
      </c>
      <c r="B11" s="85" t="s">
        <v>55</v>
      </c>
      <c r="C11" s="35"/>
      <c r="D11" s="35"/>
      <c r="E11" s="64">
        <v>10</v>
      </c>
      <c r="F11" s="35">
        <v>2</v>
      </c>
      <c r="G11" s="99">
        <v>3</v>
      </c>
      <c r="H11" s="91"/>
      <c r="I11" s="36"/>
      <c r="J11" s="75">
        <v>12</v>
      </c>
      <c r="K11" s="36">
        <v>2</v>
      </c>
      <c r="L11" s="36"/>
      <c r="M11" s="75">
        <v>12</v>
      </c>
      <c r="N11" s="80">
        <v>2</v>
      </c>
      <c r="O11" s="49">
        <v>3</v>
      </c>
      <c r="P11" s="49"/>
      <c r="Q11" s="49"/>
      <c r="R11" s="18">
        <f>SUM(C11:Q11)</f>
        <v>46</v>
      </c>
      <c r="S11" s="18"/>
      <c r="T11" s="49">
        <v>3</v>
      </c>
      <c r="U11" s="65"/>
      <c r="V11" s="49"/>
      <c r="W11" s="49"/>
      <c r="X11" s="63">
        <v>12</v>
      </c>
      <c r="Y11" s="18">
        <v>2</v>
      </c>
      <c r="Z11" s="18"/>
      <c r="AA11" s="63">
        <v>2</v>
      </c>
      <c r="AB11" s="110">
        <v>2</v>
      </c>
      <c r="AC11" s="18"/>
      <c r="AD11" s="18"/>
      <c r="AE11" s="63"/>
      <c r="AF11" s="18"/>
      <c r="AG11" s="91"/>
      <c r="AH11" s="18"/>
      <c r="AI11" s="49">
        <v>3</v>
      </c>
      <c r="AJ11" s="18">
        <f>SUM(T11:AI11)</f>
        <v>24</v>
      </c>
      <c r="AK11" s="18"/>
      <c r="AL11" s="80"/>
      <c r="AM11" s="18"/>
      <c r="AN11" s="80">
        <f>+AJ11+R11</f>
        <v>70</v>
      </c>
      <c r="AO11" s="9"/>
      <c r="AP11" s="9">
        <v>9</v>
      </c>
      <c r="AQ11" s="9" t="s">
        <v>13</v>
      </c>
      <c r="AR11" s="10">
        <v>2</v>
      </c>
      <c r="AS11" s="62"/>
      <c r="AW11" s="18"/>
    </row>
    <row r="12" spans="1:58" x14ac:dyDescent="0.25">
      <c r="A12" s="112">
        <v>7</v>
      </c>
      <c r="B12" s="83" t="s">
        <v>22</v>
      </c>
      <c r="C12" s="88">
        <v>3</v>
      </c>
      <c r="D12" s="88">
        <v>3</v>
      </c>
      <c r="E12" s="89">
        <v>0</v>
      </c>
      <c r="F12" s="90">
        <v>2</v>
      </c>
      <c r="G12" s="88">
        <v>3</v>
      </c>
      <c r="H12" s="91"/>
      <c r="I12" s="80"/>
      <c r="J12" s="91">
        <v>4</v>
      </c>
      <c r="K12" s="80">
        <v>2</v>
      </c>
      <c r="L12" s="80">
        <v>3</v>
      </c>
      <c r="M12" s="91">
        <v>6</v>
      </c>
      <c r="N12" s="80">
        <v>2</v>
      </c>
      <c r="O12" s="80">
        <v>3</v>
      </c>
      <c r="P12" s="91"/>
      <c r="Q12" s="80">
        <v>2</v>
      </c>
      <c r="R12" s="18">
        <f>SUM(C12:Q12)</f>
        <v>33</v>
      </c>
      <c r="S12" s="18"/>
      <c r="T12" s="80">
        <v>3</v>
      </c>
      <c r="U12" s="91"/>
      <c r="V12" s="80">
        <v>2</v>
      </c>
      <c r="W12" s="80">
        <v>3</v>
      </c>
      <c r="X12" s="91"/>
      <c r="Y12" s="80"/>
      <c r="Z12" s="80">
        <v>3</v>
      </c>
      <c r="AA12" s="91">
        <v>1</v>
      </c>
      <c r="AB12" s="90">
        <v>2</v>
      </c>
      <c r="AC12" s="80"/>
      <c r="AD12" s="80">
        <v>3</v>
      </c>
      <c r="AE12" s="91">
        <v>15</v>
      </c>
      <c r="AF12" s="80">
        <v>2</v>
      </c>
      <c r="AG12" s="91"/>
      <c r="AH12" s="80"/>
      <c r="AI12" s="80">
        <v>3</v>
      </c>
      <c r="AJ12" s="18">
        <f>SUM(T12:AI12)</f>
        <v>37</v>
      </c>
      <c r="AK12" s="49"/>
      <c r="AL12" s="113">
        <v>8</v>
      </c>
      <c r="AM12" s="18"/>
      <c r="AN12" s="80">
        <f>+AJ12+R12</f>
        <v>70</v>
      </c>
      <c r="AO12" s="9"/>
      <c r="AP12" s="9">
        <v>10</v>
      </c>
      <c r="AQ12" s="9" t="s">
        <v>13</v>
      </c>
      <c r="AR12" s="10">
        <v>1</v>
      </c>
      <c r="AS12" s="62"/>
      <c r="AW12" s="18"/>
    </row>
    <row r="13" spans="1:58" x14ac:dyDescent="0.25">
      <c r="A13" s="8">
        <v>5</v>
      </c>
      <c r="B13" s="83" t="s">
        <v>27</v>
      </c>
      <c r="C13" s="88">
        <v>3</v>
      </c>
      <c r="D13" s="88"/>
      <c r="E13" s="89">
        <v>5</v>
      </c>
      <c r="F13" s="90">
        <v>2</v>
      </c>
      <c r="G13" s="88"/>
      <c r="H13" s="91">
        <v>5</v>
      </c>
      <c r="I13" s="80">
        <v>2</v>
      </c>
      <c r="J13" s="91"/>
      <c r="K13" s="80"/>
      <c r="L13" s="80">
        <v>3</v>
      </c>
      <c r="M13" s="91">
        <v>8</v>
      </c>
      <c r="N13" s="80">
        <v>2</v>
      </c>
      <c r="O13" s="80">
        <v>3</v>
      </c>
      <c r="P13" s="91"/>
      <c r="Q13" s="80"/>
      <c r="R13" s="18">
        <f>SUM(C13:Q13)</f>
        <v>33</v>
      </c>
      <c r="S13" s="18"/>
      <c r="T13" s="80"/>
      <c r="U13" s="91"/>
      <c r="V13" s="80"/>
      <c r="W13" s="80">
        <v>3</v>
      </c>
      <c r="X13" s="91">
        <v>10</v>
      </c>
      <c r="Y13" s="80">
        <v>2</v>
      </c>
      <c r="Z13" s="80">
        <v>3</v>
      </c>
      <c r="AA13" s="91"/>
      <c r="AB13" s="90"/>
      <c r="AC13" s="80">
        <v>3</v>
      </c>
      <c r="AD13" s="80">
        <v>3</v>
      </c>
      <c r="AE13" s="91">
        <v>10</v>
      </c>
      <c r="AF13" s="80">
        <v>2</v>
      </c>
      <c r="AG13" s="91"/>
      <c r="AH13" s="80"/>
      <c r="AI13" s="80"/>
      <c r="AJ13" s="18">
        <f>SUM(T13:AI13)</f>
        <v>36</v>
      </c>
      <c r="AK13" s="49"/>
      <c r="AL13" s="80"/>
      <c r="AM13" s="18"/>
      <c r="AN13" s="80">
        <f>+AJ13+R13</f>
        <v>69</v>
      </c>
      <c r="AO13" s="9"/>
      <c r="AP13" s="9"/>
      <c r="AQ13" s="9"/>
      <c r="AR13" s="10"/>
      <c r="AS13" s="62"/>
      <c r="AW13" s="18"/>
    </row>
    <row r="14" spans="1:58" x14ac:dyDescent="0.25">
      <c r="A14" s="8">
        <v>6</v>
      </c>
      <c r="B14" s="83" t="s">
        <v>30</v>
      </c>
      <c r="C14" s="88">
        <v>3</v>
      </c>
      <c r="D14" s="88">
        <v>3</v>
      </c>
      <c r="E14" s="89">
        <v>0</v>
      </c>
      <c r="F14" s="90">
        <v>2</v>
      </c>
      <c r="G14" s="88">
        <v>3</v>
      </c>
      <c r="H14" s="91">
        <v>10</v>
      </c>
      <c r="I14" s="80">
        <v>2</v>
      </c>
      <c r="J14" s="91">
        <v>5</v>
      </c>
      <c r="K14" s="80">
        <v>2</v>
      </c>
      <c r="L14" s="80">
        <v>3</v>
      </c>
      <c r="M14" s="91">
        <v>8</v>
      </c>
      <c r="N14" s="80">
        <v>2</v>
      </c>
      <c r="O14" s="80">
        <v>3</v>
      </c>
      <c r="P14" s="91">
        <v>5</v>
      </c>
      <c r="Q14" s="80">
        <v>2</v>
      </c>
      <c r="R14" s="18">
        <f>SUM(C14:Q14)</f>
        <v>53</v>
      </c>
      <c r="S14" s="18"/>
      <c r="T14" s="80">
        <v>3</v>
      </c>
      <c r="U14" s="91"/>
      <c r="V14" s="80"/>
      <c r="W14" s="80">
        <v>3</v>
      </c>
      <c r="X14" s="91">
        <v>2</v>
      </c>
      <c r="Y14" s="80">
        <v>2</v>
      </c>
      <c r="Z14" s="80"/>
      <c r="AA14" s="91"/>
      <c r="AB14" s="90"/>
      <c r="AC14" s="80">
        <v>3</v>
      </c>
      <c r="AD14" s="80"/>
      <c r="AE14" s="91"/>
      <c r="AF14" s="80"/>
      <c r="AG14" s="91"/>
      <c r="AH14" s="80"/>
      <c r="AI14" s="18"/>
      <c r="AJ14" s="18">
        <f>SUM(T14:AI14)</f>
        <v>13</v>
      </c>
      <c r="AK14" s="18"/>
      <c r="AL14" s="80"/>
      <c r="AM14" s="18"/>
      <c r="AN14" s="80">
        <f>+AJ14+R14</f>
        <v>66</v>
      </c>
      <c r="AO14" s="9"/>
      <c r="AP14" s="114" t="s">
        <v>15</v>
      </c>
      <c r="AQ14" s="114"/>
      <c r="AR14" s="115"/>
      <c r="AS14" s="62"/>
      <c r="AW14" s="18"/>
    </row>
    <row r="15" spans="1:58" x14ac:dyDescent="0.25">
      <c r="A15" s="8">
        <v>4</v>
      </c>
      <c r="B15" s="83" t="s">
        <v>57</v>
      </c>
      <c r="C15" s="88">
        <v>3</v>
      </c>
      <c r="D15" s="88"/>
      <c r="E15" s="89"/>
      <c r="F15" s="90"/>
      <c r="G15" s="88">
        <v>3</v>
      </c>
      <c r="H15" s="91">
        <v>6</v>
      </c>
      <c r="I15" s="80">
        <v>2</v>
      </c>
      <c r="J15" s="91">
        <v>4</v>
      </c>
      <c r="K15" s="80">
        <v>2</v>
      </c>
      <c r="L15" s="80"/>
      <c r="M15" s="91"/>
      <c r="N15" s="80"/>
      <c r="O15" s="80"/>
      <c r="P15" s="91"/>
      <c r="Q15" s="80"/>
      <c r="R15" s="18">
        <f>SUM(C15:Q15)</f>
        <v>20</v>
      </c>
      <c r="S15" s="80"/>
      <c r="T15" s="80">
        <v>3</v>
      </c>
      <c r="U15" s="91">
        <v>10</v>
      </c>
      <c r="V15" s="80">
        <v>2</v>
      </c>
      <c r="W15" s="80">
        <v>3</v>
      </c>
      <c r="X15" s="91">
        <v>4</v>
      </c>
      <c r="Y15" s="80">
        <v>2</v>
      </c>
      <c r="Z15" s="80"/>
      <c r="AA15" s="91"/>
      <c r="AB15" s="90"/>
      <c r="AC15" s="80"/>
      <c r="AD15" s="80"/>
      <c r="AE15" s="91"/>
      <c r="AF15" s="80"/>
      <c r="AG15" s="91">
        <v>12</v>
      </c>
      <c r="AH15" s="80">
        <v>2</v>
      </c>
      <c r="AI15" s="80">
        <v>3</v>
      </c>
      <c r="AJ15" s="18">
        <f>SUM(T15:AI15)</f>
        <v>41</v>
      </c>
      <c r="AK15" s="49"/>
      <c r="AL15" s="80"/>
      <c r="AM15" s="18"/>
      <c r="AN15" s="18">
        <f>+AJ15+R15</f>
        <v>61</v>
      </c>
      <c r="AO15" s="9"/>
      <c r="AP15" s="114"/>
      <c r="AQ15" s="114"/>
      <c r="AR15" s="115"/>
      <c r="AS15" s="62"/>
      <c r="AW15" s="18"/>
    </row>
    <row r="16" spans="1:58" x14ac:dyDescent="0.25">
      <c r="A16" s="104">
        <v>7</v>
      </c>
      <c r="B16" s="83" t="s">
        <v>33</v>
      </c>
      <c r="C16" s="88">
        <v>3</v>
      </c>
      <c r="D16" s="88">
        <v>3</v>
      </c>
      <c r="E16" s="89"/>
      <c r="F16" s="90"/>
      <c r="G16" s="88">
        <v>3</v>
      </c>
      <c r="H16" s="91">
        <v>1</v>
      </c>
      <c r="I16" s="80">
        <v>2</v>
      </c>
      <c r="J16" s="91">
        <v>0</v>
      </c>
      <c r="K16" s="80">
        <v>2</v>
      </c>
      <c r="L16" s="80"/>
      <c r="M16" s="91"/>
      <c r="N16" s="80"/>
      <c r="O16" s="80"/>
      <c r="P16" s="91">
        <v>4</v>
      </c>
      <c r="Q16" s="80">
        <v>2</v>
      </c>
      <c r="R16" s="18">
        <f>SUM(C16:Q16)</f>
        <v>20</v>
      </c>
      <c r="S16" s="18"/>
      <c r="T16" s="80"/>
      <c r="U16" s="91"/>
      <c r="V16" s="80"/>
      <c r="W16" s="80">
        <v>3</v>
      </c>
      <c r="X16" s="91">
        <v>3</v>
      </c>
      <c r="Y16" s="80">
        <v>2</v>
      </c>
      <c r="Z16" s="80"/>
      <c r="AA16" s="91"/>
      <c r="AB16" s="90">
        <v>2</v>
      </c>
      <c r="AC16" s="80">
        <v>3</v>
      </c>
      <c r="AD16" s="80">
        <v>3</v>
      </c>
      <c r="AE16" s="91"/>
      <c r="AF16" s="80">
        <v>2</v>
      </c>
      <c r="AG16" s="91">
        <v>15</v>
      </c>
      <c r="AH16" s="80">
        <v>2</v>
      </c>
      <c r="AI16" s="80">
        <v>3</v>
      </c>
      <c r="AJ16" s="18">
        <f>SUM(T16:AI16)</f>
        <v>38</v>
      </c>
      <c r="AK16" s="18"/>
      <c r="AL16" s="113">
        <v>7</v>
      </c>
      <c r="AM16" s="18"/>
      <c r="AN16" s="18">
        <f>+AJ16+R16</f>
        <v>58</v>
      </c>
      <c r="AO16" s="9"/>
      <c r="AP16" s="114"/>
      <c r="AQ16" s="114"/>
      <c r="AR16" s="115"/>
      <c r="AS16" s="62"/>
      <c r="AW16" s="18"/>
    </row>
    <row r="17" spans="1:49" x14ac:dyDescent="0.25">
      <c r="A17" s="92">
        <v>5</v>
      </c>
      <c r="B17" s="83" t="s">
        <v>50</v>
      </c>
      <c r="C17" s="88"/>
      <c r="D17" s="88"/>
      <c r="E17" s="89">
        <v>12</v>
      </c>
      <c r="F17" s="90">
        <v>2</v>
      </c>
      <c r="G17" s="88"/>
      <c r="H17" s="91">
        <v>15</v>
      </c>
      <c r="I17" s="80">
        <v>2</v>
      </c>
      <c r="J17" s="91">
        <v>10</v>
      </c>
      <c r="K17" s="80">
        <v>2</v>
      </c>
      <c r="L17" s="80"/>
      <c r="M17" s="91"/>
      <c r="N17" s="80"/>
      <c r="O17" s="80"/>
      <c r="P17" s="91"/>
      <c r="Q17" s="80"/>
      <c r="R17" s="18">
        <f>SUM(C17:Q17)</f>
        <v>43</v>
      </c>
      <c r="S17" s="18"/>
      <c r="T17" s="80"/>
      <c r="U17" s="91"/>
      <c r="V17" s="80"/>
      <c r="W17" s="80"/>
      <c r="X17" s="91"/>
      <c r="Y17" s="80"/>
      <c r="Z17" s="80"/>
      <c r="AA17" s="91">
        <v>4</v>
      </c>
      <c r="AB17" s="90">
        <v>2</v>
      </c>
      <c r="AC17" s="80"/>
      <c r="AD17" s="80"/>
      <c r="AE17" s="91">
        <v>3</v>
      </c>
      <c r="AF17" s="80">
        <v>2</v>
      </c>
      <c r="AG17" s="91"/>
      <c r="AH17" s="80"/>
      <c r="AI17" s="80"/>
      <c r="AJ17" s="18">
        <f>SUM(T17:AI17)</f>
        <v>11</v>
      </c>
      <c r="AK17" s="18"/>
      <c r="AL17" s="80"/>
      <c r="AM17" s="18"/>
      <c r="AN17" s="80">
        <f>+AJ17+R17</f>
        <v>54</v>
      </c>
      <c r="AO17" s="9"/>
      <c r="AP17" s="114"/>
      <c r="AQ17" s="114"/>
      <c r="AR17" s="115"/>
      <c r="AS17" s="62"/>
      <c r="AW17" s="18"/>
    </row>
    <row r="18" spans="1:49" x14ac:dyDescent="0.25">
      <c r="A18" s="47">
        <v>4</v>
      </c>
      <c r="B18" s="85" t="s">
        <v>73</v>
      </c>
      <c r="C18" s="35"/>
      <c r="D18" s="35"/>
      <c r="E18" s="64">
        <v>10</v>
      </c>
      <c r="F18" s="35">
        <v>2</v>
      </c>
      <c r="G18" s="99"/>
      <c r="H18" s="91"/>
      <c r="I18" s="36"/>
      <c r="J18" s="75">
        <v>12</v>
      </c>
      <c r="K18" s="36">
        <v>2</v>
      </c>
      <c r="L18" s="36"/>
      <c r="M18" s="75"/>
      <c r="N18" s="36"/>
      <c r="O18" s="36">
        <v>3</v>
      </c>
      <c r="P18" s="75"/>
      <c r="Q18" s="36"/>
      <c r="R18" s="18">
        <f>SUM(C18:Q18)</f>
        <v>29</v>
      </c>
      <c r="S18" s="18"/>
      <c r="T18" s="80"/>
      <c r="U18" s="91"/>
      <c r="V18" s="80"/>
      <c r="W18" s="80"/>
      <c r="X18" s="91">
        <v>12</v>
      </c>
      <c r="Y18" s="80">
        <v>2</v>
      </c>
      <c r="Z18" s="80"/>
      <c r="AA18" s="91">
        <v>2</v>
      </c>
      <c r="AB18" s="90">
        <v>2</v>
      </c>
      <c r="AC18" s="80"/>
      <c r="AD18" s="80"/>
      <c r="AE18" s="91"/>
      <c r="AF18" s="80"/>
      <c r="AG18" s="91"/>
      <c r="AH18" s="80"/>
      <c r="AI18" s="80"/>
      <c r="AJ18" s="18">
        <f>SUM(T18:AI18)</f>
        <v>18</v>
      </c>
      <c r="AK18" s="18"/>
      <c r="AL18" s="36"/>
      <c r="AM18" s="18"/>
      <c r="AN18" s="18">
        <f>+AJ18+R18</f>
        <v>47</v>
      </c>
      <c r="AO18" s="9"/>
      <c r="AP18" s="114"/>
      <c r="AQ18" s="114"/>
      <c r="AR18" s="115"/>
      <c r="AS18" s="62"/>
      <c r="AW18" s="18"/>
    </row>
    <row r="19" spans="1:49" x14ac:dyDescent="0.25">
      <c r="A19" s="47">
        <v>3</v>
      </c>
      <c r="B19" s="35" t="s">
        <v>62</v>
      </c>
      <c r="C19" s="35">
        <v>3</v>
      </c>
      <c r="D19" s="35">
        <v>3</v>
      </c>
      <c r="E19" s="64">
        <v>0</v>
      </c>
      <c r="F19" s="35">
        <v>2</v>
      </c>
      <c r="G19" s="99">
        <v>3</v>
      </c>
      <c r="H19" s="91">
        <v>4</v>
      </c>
      <c r="I19" s="36">
        <v>2</v>
      </c>
      <c r="J19" s="75"/>
      <c r="K19" s="36"/>
      <c r="L19" s="36">
        <v>3</v>
      </c>
      <c r="M19" s="75">
        <v>5</v>
      </c>
      <c r="N19" s="36">
        <v>2</v>
      </c>
      <c r="O19" s="36">
        <v>3</v>
      </c>
      <c r="P19" s="75"/>
      <c r="Q19" s="36"/>
      <c r="R19" s="18">
        <f>SUM(C19:Q19)</f>
        <v>30</v>
      </c>
      <c r="S19" s="18"/>
      <c r="T19" s="80">
        <v>3</v>
      </c>
      <c r="U19" s="91"/>
      <c r="V19" s="80">
        <v>2</v>
      </c>
      <c r="W19" s="80"/>
      <c r="X19" s="91"/>
      <c r="Y19" s="80"/>
      <c r="Z19" s="80"/>
      <c r="AA19" s="91"/>
      <c r="AB19" s="90"/>
      <c r="AC19" s="80"/>
      <c r="AD19" s="80"/>
      <c r="AE19" s="91"/>
      <c r="AF19" s="80"/>
      <c r="AG19" s="91"/>
      <c r="AH19" s="80"/>
      <c r="AI19" s="49"/>
      <c r="AJ19" s="18">
        <f>SUM(T19:AI19)</f>
        <v>5</v>
      </c>
      <c r="AK19" s="18"/>
      <c r="AL19" s="80"/>
      <c r="AM19" s="18"/>
      <c r="AN19" s="18">
        <f>+AJ19+R19</f>
        <v>35</v>
      </c>
      <c r="AO19" s="9"/>
      <c r="AP19" s="114" t="s">
        <v>14</v>
      </c>
      <c r="AQ19" s="114"/>
      <c r="AR19" s="115"/>
      <c r="AS19" s="64"/>
      <c r="AW19" s="18"/>
    </row>
    <row r="20" spans="1:49" x14ac:dyDescent="0.25">
      <c r="A20" s="34">
        <v>5</v>
      </c>
      <c r="B20" s="83" t="s">
        <v>28</v>
      </c>
      <c r="C20" s="88"/>
      <c r="D20" s="88"/>
      <c r="E20" s="89"/>
      <c r="F20" s="90"/>
      <c r="G20" s="88"/>
      <c r="H20" s="91"/>
      <c r="I20" s="80"/>
      <c r="J20" s="91">
        <v>0</v>
      </c>
      <c r="K20" s="80">
        <v>2</v>
      </c>
      <c r="L20" s="80"/>
      <c r="M20" s="91">
        <v>4</v>
      </c>
      <c r="N20" s="80">
        <v>2</v>
      </c>
      <c r="O20" s="80"/>
      <c r="P20" s="91"/>
      <c r="Q20" s="80"/>
      <c r="R20" s="18">
        <f>SUM(C20:Q20)</f>
        <v>8</v>
      </c>
      <c r="S20" s="49"/>
      <c r="T20" s="49"/>
      <c r="U20" s="65"/>
      <c r="V20" s="49"/>
      <c r="W20" s="49"/>
      <c r="X20" s="91">
        <v>8</v>
      </c>
      <c r="Y20" s="80">
        <v>2</v>
      </c>
      <c r="Z20" s="80"/>
      <c r="AA20" s="91"/>
      <c r="AB20" s="90">
        <v>2</v>
      </c>
      <c r="AC20" s="80"/>
      <c r="AD20" s="80"/>
      <c r="AE20" s="91">
        <v>12</v>
      </c>
      <c r="AF20" s="80">
        <v>2</v>
      </c>
      <c r="AG20" s="91"/>
      <c r="AH20" s="80"/>
      <c r="AI20" s="80"/>
      <c r="AJ20" s="18">
        <f>SUM(T20:AI20)</f>
        <v>26</v>
      </c>
      <c r="AK20" s="18"/>
      <c r="AL20" s="49"/>
      <c r="AM20" s="18"/>
      <c r="AN20" s="18">
        <f>+AJ20+R20</f>
        <v>34</v>
      </c>
      <c r="AO20" s="9"/>
      <c r="AP20" s="114"/>
      <c r="AQ20" s="114"/>
      <c r="AR20" s="115"/>
      <c r="AS20" s="62"/>
      <c r="AW20" s="18"/>
    </row>
    <row r="21" spans="1:49" x14ac:dyDescent="0.25">
      <c r="A21" s="92">
        <v>2</v>
      </c>
      <c r="B21" s="83" t="s">
        <v>25</v>
      </c>
      <c r="C21" s="88">
        <v>3</v>
      </c>
      <c r="D21" s="88">
        <v>3</v>
      </c>
      <c r="E21" s="89">
        <v>3</v>
      </c>
      <c r="F21" s="90">
        <v>2</v>
      </c>
      <c r="G21" s="88"/>
      <c r="H21" s="91">
        <v>12</v>
      </c>
      <c r="I21" s="80">
        <v>2</v>
      </c>
      <c r="J21" s="91"/>
      <c r="K21" s="80"/>
      <c r="L21" s="80"/>
      <c r="M21" s="91"/>
      <c r="N21" s="80"/>
      <c r="O21" s="80">
        <v>3</v>
      </c>
      <c r="P21" s="91"/>
      <c r="Q21" s="80"/>
      <c r="R21" s="18">
        <f>SUM(C21:Q21)</f>
        <v>28</v>
      </c>
      <c r="S21" s="18"/>
      <c r="T21" s="80"/>
      <c r="U21" s="91"/>
      <c r="V21" s="80"/>
      <c r="W21" s="80"/>
      <c r="X21" s="91"/>
      <c r="Y21" s="80"/>
      <c r="Z21" s="80"/>
      <c r="AA21" s="91"/>
      <c r="AB21" s="90"/>
      <c r="AC21" s="80"/>
      <c r="AD21" s="80"/>
      <c r="AE21" s="91"/>
      <c r="AF21" s="80"/>
      <c r="AG21" s="91"/>
      <c r="AH21" s="80"/>
      <c r="AI21" s="80"/>
      <c r="AJ21" s="18">
        <f>SUM(T21:AI21)</f>
        <v>0</v>
      </c>
      <c r="AK21" s="18"/>
      <c r="AL21" s="80"/>
      <c r="AM21" s="18"/>
      <c r="AN21" s="18">
        <f>+AJ21+R21</f>
        <v>28</v>
      </c>
      <c r="AO21" s="9"/>
      <c r="AP21" s="114"/>
      <c r="AQ21" s="114"/>
      <c r="AR21" s="115"/>
      <c r="AS21" s="62"/>
      <c r="AW21" s="18"/>
    </row>
    <row r="22" spans="1:49" x14ac:dyDescent="0.25">
      <c r="A22" s="8">
        <v>2</v>
      </c>
      <c r="B22" s="83" t="s">
        <v>29</v>
      </c>
      <c r="C22" s="88"/>
      <c r="D22" s="88">
        <v>3</v>
      </c>
      <c r="E22" s="89">
        <v>8</v>
      </c>
      <c r="F22" s="90">
        <v>2</v>
      </c>
      <c r="G22" s="88">
        <v>3</v>
      </c>
      <c r="H22" s="91">
        <v>2</v>
      </c>
      <c r="I22" s="80">
        <v>2</v>
      </c>
      <c r="J22" s="91"/>
      <c r="K22" s="80"/>
      <c r="L22" s="80"/>
      <c r="M22" s="91"/>
      <c r="N22" s="80"/>
      <c r="O22" s="80"/>
      <c r="P22" s="91"/>
      <c r="Q22" s="80"/>
      <c r="R22" s="18">
        <f>SUM(C22:Q22)</f>
        <v>20</v>
      </c>
      <c r="S22" s="49"/>
      <c r="T22" s="49"/>
      <c r="U22" s="65"/>
      <c r="V22" s="49"/>
      <c r="W22" s="49"/>
      <c r="X22" s="65"/>
      <c r="Y22" s="49"/>
      <c r="Z22" s="49"/>
      <c r="AA22" s="65"/>
      <c r="AB22" s="49"/>
      <c r="AC22" s="49">
        <v>3</v>
      </c>
      <c r="AD22" s="49"/>
      <c r="AE22" s="65"/>
      <c r="AF22" s="49"/>
      <c r="AG22" s="65"/>
      <c r="AH22" s="49"/>
      <c r="AI22" s="80"/>
      <c r="AJ22" s="18">
        <f>SUM(T22:AI22)</f>
        <v>3</v>
      </c>
      <c r="AK22" s="18"/>
      <c r="AL22" s="80"/>
      <c r="AM22" s="18"/>
      <c r="AN22" s="18">
        <f>+AJ22+R22</f>
        <v>23</v>
      </c>
      <c r="AO22" s="9"/>
      <c r="AP22" s="114"/>
      <c r="AQ22" s="114"/>
      <c r="AR22" s="115"/>
      <c r="AS22" s="62"/>
      <c r="AW22" s="18"/>
    </row>
    <row r="23" spans="1:49" x14ac:dyDescent="0.25">
      <c r="A23" s="8">
        <v>2</v>
      </c>
      <c r="B23" s="85" t="s">
        <v>52</v>
      </c>
      <c r="C23" s="35"/>
      <c r="D23" s="35"/>
      <c r="E23" s="64">
        <v>4</v>
      </c>
      <c r="F23" s="35">
        <v>2</v>
      </c>
      <c r="G23" s="99">
        <v>3</v>
      </c>
      <c r="H23" s="91">
        <v>10</v>
      </c>
      <c r="I23" s="36">
        <v>2</v>
      </c>
      <c r="J23" s="75"/>
      <c r="K23" s="36"/>
      <c r="L23" s="36"/>
      <c r="M23" s="75"/>
      <c r="N23" s="36"/>
      <c r="O23" s="36"/>
      <c r="P23" s="75"/>
      <c r="Q23" s="36"/>
      <c r="R23" s="18">
        <f>SUM(C23:Q23)</f>
        <v>21</v>
      </c>
      <c r="S23" s="49"/>
      <c r="T23" s="49"/>
      <c r="U23" s="65"/>
      <c r="V23" s="49"/>
      <c r="W23" s="49"/>
      <c r="X23" s="65"/>
      <c r="Y23" s="49"/>
      <c r="Z23" s="49"/>
      <c r="AA23" s="65"/>
      <c r="AB23" s="49"/>
      <c r="AC23" s="49"/>
      <c r="AD23" s="49"/>
      <c r="AE23" s="65"/>
      <c r="AF23" s="49"/>
      <c r="AG23" s="65"/>
      <c r="AH23" s="49"/>
      <c r="AI23" s="80"/>
      <c r="AJ23" s="18">
        <f>SUM(T23:AI23)</f>
        <v>0</v>
      </c>
      <c r="AK23" s="18"/>
      <c r="AL23" s="80"/>
      <c r="AM23" s="18"/>
      <c r="AN23" s="18">
        <f>+AJ23+R23</f>
        <v>21</v>
      </c>
      <c r="AO23" s="9"/>
      <c r="AP23" s="114"/>
      <c r="AQ23" s="114"/>
      <c r="AR23" s="115"/>
      <c r="AS23" s="63"/>
      <c r="AW23" s="36"/>
    </row>
    <row r="24" spans="1:49" s="35" customFormat="1" ht="12.75" customHeight="1" x14ac:dyDescent="0.25">
      <c r="A24" s="8">
        <v>1</v>
      </c>
      <c r="B24" s="83" t="s">
        <v>31</v>
      </c>
      <c r="C24" s="88">
        <v>3</v>
      </c>
      <c r="D24" s="88">
        <v>3</v>
      </c>
      <c r="E24" s="89"/>
      <c r="F24" s="90"/>
      <c r="G24" s="88">
        <v>3</v>
      </c>
      <c r="H24" s="91"/>
      <c r="I24" s="80"/>
      <c r="J24" s="91"/>
      <c r="K24" s="80"/>
      <c r="L24" s="80"/>
      <c r="M24" s="91"/>
      <c r="N24" s="80"/>
      <c r="O24" s="80">
        <v>3</v>
      </c>
      <c r="P24" s="91"/>
      <c r="Q24" s="80"/>
      <c r="R24" s="18">
        <f>SUM(C24:Q24)</f>
        <v>12</v>
      </c>
      <c r="S24" s="36"/>
      <c r="T24" s="36"/>
      <c r="U24" s="75"/>
      <c r="V24" s="36"/>
      <c r="W24" s="36"/>
      <c r="X24" s="75"/>
      <c r="Y24" s="36"/>
      <c r="Z24" s="36"/>
      <c r="AA24" s="75"/>
      <c r="AB24" s="36"/>
      <c r="AC24" s="36"/>
      <c r="AD24" s="36"/>
      <c r="AE24" s="103">
        <v>6</v>
      </c>
      <c r="AF24" s="36">
        <v>2</v>
      </c>
      <c r="AG24" s="75"/>
      <c r="AH24" s="36"/>
      <c r="AI24" s="36"/>
      <c r="AJ24" s="18">
        <f>SUM(T24:AI24)</f>
        <v>8</v>
      </c>
      <c r="AK24" s="36"/>
      <c r="AL24" s="36"/>
      <c r="AM24" s="18"/>
      <c r="AN24" s="18">
        <f>+AJ24+R24</f>
        <v>20</v>
      </c>
      <c r="AO24" s="37"/>
      <c r="AP24" s="114"/>
      <c r="AQ24" s="114"/>
      <c r="AR24" s="115"/>
      <c r="AS24" s="62"/>
      <c r="AW24" s="36"/>
    </row>
    <row r="25" spans="1:49" s="35" customFormat="1" ht="12.75" customHeight="1" x14ac:dyDescent="0.25">
      <c r="A25" s="8">
        <v>6</v>
      </c>
      <c r="B25" s="84" t="s">
        <v>45</v>
      </c>
      <c r="C25" s="80"/>
      <c r="D25" s="80"/>
      <c r="E25" s="91"/>
      <c r="F25" s="90"/>
      <c r="G25" s="88"/>
      <c r="H25" s="91">
        <v>1</v>
      </c>
      <c r="I25" s="80">
        <v>2</v>
      </c>
      <c r="J25" s="91">
        <v>0</v>
      </c>
      <c r="K25" s="80">
        <v>2</v>
      </c>
      <c r="L25" s="80"/>
      <c r="M25" s="91"/>
      <c r="N25" s="80"/>
      <c r="O25" s="80"/>
      <c r="P25" s="91">
        <v>4</v>
      </c>
      <c r="Q25" s="80">
        <v>2</v>
      </c>
      <c r="R25" s="18">
        <f>SUM(C25:Q25)</f>
        <v>11</v>
      </c>
      <c r="S25" s="18"/>
      <c r="T25" s="80"/>
      <c r="U25" s="91"/>
      <c r="V25" s="80"/>
      <c r="W25" s="80"/>
      <c r="X25" s="65">
        <v>3</v>
      </c>
      <c r="Y25" s="49">
        <v>2</v>
      </c>
      <c r="Z25" s="49"/>
      <c r="AA25" s="65"/>
      <c r="AB25" s="49">
        <v>2</v>
      </c>
      <c r="AC25" s="49"/>
      <c r="AD25" s="49"/>
      <c r="AE25" s="65"/>
      <c r="AF25" s="49"/>
      <c r="AG25" s="65"/>
      <c r="AH25" s="49"/>
      <c r="AI25" s="80"/>
      <c r="AJ25" s="18">
        <f>SUM(T25:AI25)</f>
        <v>7</v>
      </c>
      <c r="AK25" s="18"/>
      <c r="AL25" s="80"/>
      <c r="AM25" s="18"/>
      <c r="AN25" s="18">
        <f>+AJ25+R25</f>
        <v>18</v>
      </c>
      <c r="AO25" s="37"/>
      <c r="AP25" s="38"/>
      <c r="AQ25" s="38"/>
      <c r="AR25" s="39"/>
      <c r="AS25" s="64"/>
      <c r="AW25" s="18"/>
    </row>
    <row r="26" spans="1:49" s="35" customFormat="1" ht="12.75" customHeight="1" x14ac:dyDescent="0.25">
      <c r="A26" s="47">
        <v>1</v>
      </c>
      <c r="B26" s="35" t="s">
        <v>58</v>
      </c>
      <c r="E26" s="64"/>
      <c r="G26" s="99"/>
      <c r="H26" s="91"/>
      <c r="I26" s="36"/>
      <c r="J26" s="75">
        <v>15</v>
      </c>
      <c r="K26" s="36">
        <v>2</v>
      </c>
      <c r="L26" s="36"/>
      <c r="M26" s="75"/>
      <c r="N26" s="36"/>
      <c r="O26" s="36"/>
      <c r="P26" s="75"/>
      <c r="Q26" s="36"/>
      <c r="R26" s="18">
        <f>SUM(C26:Q26)</f>
        <v>17</v>
      </c>
      <c r="S26" s="18"/>
      <c r="T26" s="80"/>
      <c r="U26" s="91"/>
      <c r="V26" s="80"/>
      <c r="W26" s="80"/>
      <c r="X26" s="91"/>
      <c r="Y26" s="80"/>
      <c r="Z26" s="80"/>
      <c r="AA26" s="91"/>
      <c r="AB26" s="90"/>
      <c r="AC26" s="80"/>
      <c r="AD26" s="80"/>
      <c r="AE26" s="91"/>
      <c r="AF26" s="80"/>
      <c r="AG26" s="91"/>
      <c r="AH26" s="80"/>
      <c r="AI26" s="80"/>
      <c r="AJ26" s="18">
        <f>SUM(T26:AI26)</f>
        <v>0</v>
      </c>
      <c r="AK26" s="18"/>
      <c r="AL26" s="80"/>
      <c r="AM26" s="18"/>
      <c r="AN26" s="18">
        <f>+AJ26+R26</f>
        <v>17</v>
      </c>
      <c r="AO26" s="37"/>
      <c r="AP26" s="38"/>
      <c r="AQ26" s="38"/>
      <c r="AR26" s="39"/>
      <c r="AS26" s="64"/>
      <c r="AW26" s="36"/>
    </row>
    <row r="27" spans="1:49" s="35" customFormat="1" ht="12.75" customHeight="1" x14ac:dyDescent="0.25">
      <c r="A27" s="47">
        <v>2</v>
      </c>
      <c r="B27" s="35" t="s">
        <v>80</v>
      </c>
      <c r="E27" s="64"/>
      <c r="G27" s="99"/>
      <c r="H27" s="91"/>
      <c r="I27" s="36"/>
      <c r="J27" s="75"/>
      <c r="K27" s="36"/>
      <c r="L27" s="36"/>
      <c r="M27" s="75"/>
      <c r="N27" s="36"/>
      <c r="O27" s="36"/>
      <c r="P27" s="75"/>
      <c r="Q27" s="36"/>
      <c r="R27" s="18">
        <f>SUM(C27:Q27)</f>
        <v>0</v>
      </c>
      <c r="S27" s="36"/>
      <c r="T27" s="36"/>
      <c r="U27" s="75"/>
      <c r="V27" s="36"/>
      <c r="W27" s="36"/>
      <c r="X27" s="103">
        <v>5</v>
      </c>
      <c r="Y27" s="36">
        <v>2</v>
      </c>
      <c r="Z27" s="36"/>
      <c r="AA27" s="75"/>
      <c r="AB27" s="36"/>
      <c r="AC27" s="36"/>
      <c r="AD27" s="36"/>
      <c r="AE27" s="75">
        <v>8</v>
      </c>
      <c r="AF27" s="36">
        <v>2</v>
      </c>
      <c r="AG27" s="75"/>
      <c r="AH27" s="36"/>
      <c r="AI27" s="36"/>
      <c r="AJ27" s="18">
        <f>SUM(T27:AI27)</f>
        <v>17</v>
      </c>
      <c r="AK27" s="36"/>
      <c r="AL27" s="36"/>
      <c r="AM27" s="18"/>
      <c r="AN27" s="18">
        <f>+AJ27+R27</f>
        <v>17</v>
      </c>
      <c r="AO27" s="37"/>
      <c r="AP27" s="42"/>
      <c r="AQ27" s="42"/>
      <c r="AR27" s="43"/>
      <c r="AS27" s="64"/>
      <c r="AW27" s="18"/>
    </row>
    <row r="28" spans="1:49" s="35" customFormat="1" ht="12.75" customHeight="1" x14ac:dyDescent="0.25">
      <c r="A28" s="47">
        <v>2</v>
      </c>
      <c r="B28" s="35" t="s">
        <v>81</v>
      </c>
      <c r="E28" s="64"/>
      <c r="G28" s="99"/>
      <c r="H28" s="91"/>
      <c r="I28" s="36"/>
      <c r="J28" s="75"/>
      <c r="K28" s="36"/>
      <c r="L28" s="36"/>
      <c r="M28" s="75"/>
      <c r="N28" s="36"/>
      <c r="O28" s="36"/>
      <c r="P28" s="75"/>
      <c r="Q28" s="36"/>
      <c r="R28" s="18">
        <f>SUM(C28:Q28)</f>
        <v>0</v>
      </c>
      <c r="S28" s="18"/>
      <c r="T28" s="49"/>
      <c r="U28" s="65"/>
      <c r="V28" s="49"/>
      <c r="W28" s="49"/>
      <c r="X28" s="65">
        <v>5</v>
      </c>
      <c r="Y28" s="49">
        <v>2</v>
      </c>
      <c r="Z28" s="49"/>
      <c r="AA28" s="65"/>
      <c r="AB28" s="49"/>
      <c r="AC28" s="49"/>
      <c r="AD28" s="49"/>
      <c r="AE28" s="65">
        <v>8</v>
      </c>
      <c r="AF28" s="49">
        <v>2</v>
      </c>
      <c r="AG28" s="65"/>
      <c r="AH28" s="49"/>
      <c r="AI28" s="49"/>
      <c r="AJ28" s="18">
        <f>SUM(T28:AI28)</f>
        <v>17</v>
      </c>
      <c r="AK28" s="49"/>
      <c r="AL28" s="49"/>
      <c r="AM28" s="49"/>
      <c r="AN28" s="18">
        <f>+AJ28+R28</f>
        <v>17</v>
      </c>
      <c r="AO28" s="37"/>
      <c r="AP28" s="107"/>
      <c r="AQ28" s="107"/>
      <c r="AR28" s="108"/>
      <c r="AS28" s="64"/>
      <c r="AW28" s="18"/>
    </row>
    <row r="29" spans="1:49" s="35" customFormat="1" ht="12.75" customHeight="1" x14ac:dyDescent="0.25">
      <c r="A29" s="34">
        <v>1</v>
      </c>
      <c r="B29" s="83" t="s">
        <v>32</v>
      </c>
      <c r="C29" s="88"/>
      <c r="D29" s="88">
        <v>3</v>
      </c>
      <c r="E29" s="89"/>
      <c r="F29" s="90"/>
      <c r="G29" s="88">
        <v>3</v>
      </c>
      <c r="H29" s="91"/>
      <c r="I29" s="80"/>
      <c r="J29" s="91">
        <v>0</v>
      </c>
      <c r="K29" s="80">
        <v>2</v>
      </c>
      <c r="L29" s="80"/>
      <c r="M29" s="91"/>
      <c r="N29" s="80"/>
      <c r="O29" s="80">
        <v>3</v>
      </c>
      <c r="P29" s="91"/>
      <c r="Q29" s="80"/>
      <c r="R29" s="18">
        <f>SUM(C29:Q29)</f>
        <v>11</v>
      </c>
      <c r="S29" s="49"/>
      <c r="T29" s="49"/>
      <c r="U29" s="65"/>
      <c r="V29" s="49"/>
      <c r="W29" s="49"/>
      <c r="X29" s="65"/>
      <c r="Y29" s="49"/>
      <c r="Z29" s="49"/>
      <c r="AA29" s="65"/>
      <c r="AB29" s="49"/>
      <c r="AC29" s="49"/>
      <c r="AD29" s="49"/>
      <c r="AE29" s="65"/>
      <c r="AF29" s="49"/>
      <c r="AG29" s="65"/>
      <c r="AH29" s="49"/>
      <c r="AI29" s="49"/>
      <c r="AJ29" s="18">
        <f>SUM(T29:AI29)</f>
        <v>0</v>
      </c>
      <c r="AK29" s="49"/>
      <c r="AL29" s="49"/>
      <c r="AM29" s="49"/>
      <c r="AN29" s="18">
        <f>+AJ29+R29</f>
        <v>11</v>
      </c>
      <c r="AO29" s="37"/>
      <c r="AP29" s="81"/>
      <c r="AQ29" s="81"/>
      <c r="AR29" s="82"/>
      <c r="AS29" s="64"/>
      <c r="AW29" s="18"/>
    </row>
    <row r="30" spans="1:49" s="35" customFormat="1" ht="12.75" customHeight="1" x14ac:dyDescent="0.25">
      <c r="A30" s="47">
        <v>2</v>
      </c>
      <c r="B30" s="35" t="s">
        <v>79</v>
      </c>
      <c r="E30" s="64"/>
      <c r="G30" s="99"/>
      <c r="H30" s="91"/>
      <c r="I30" s="36"/>
      <c r="J30" s="75"/>
      <c r="K30" s="36"/>
      <c r="L30" s="36"/>
      <c r="M30" s="75"/>
      <c r="N30" s="36"/>
      <c r="O30" s="36">
        <v>3</v>
      </c>
      <c r="P30" s="75"/>
      <c r="Q30" s="36"/>
      <c r="R30" s="18">
        <f>SUM(C30:Q30)</f>
        <v>3</v>
      </c>
      <c r="S30" s="49"/>
      <c r="T30" s="49"/>
      <c r="U30" s="65"/>
      <c r="V30" s="49"/>
      <c r="W30" s="49"/>
      <c r="X30" s="65"/>
      <c r="Y30" s="49">
        <v>2</v>
      </c>
      <c r="Z30" s="49"/>
      <c r="AA30" s="65">
        <v>3</v>
      </c>
      <c r="AB30" s="49">
        <v>2</v>
      </c>
      <c r="AC30" s="49"/>
      <c r="AD30" s="49"/>
      <c r="AE30" s="65"/>
      <c r="AF30" s="49"/>
      <c r="AG30" s="65"/>
      <c r="AH30" s="49"/>
      <c r="AI30" s="49"/>
      <c r="AJ30" s="18">
        <f>SUM(T30:AI30)</f>
        <v>7</v>
      </c>
      <c r="AK30" s="49"/>
      <c r="AL30" s="49"/>
      <c r="AM30" s="49"/>
      <c r="AN30" s="18">
        <f>+AJ30+R30</f>
        <v>10</v>
      </c>
      <c r="AO30" s="37"/>
      <c r="AP30" s="58"/>
      <c r="AQ30" s="58"/>
      <c r="AR30" s="59"/>
      <c r="AS30" s="64"/>
      <c r="AW30" s="18"/>
    </row>
    <row r="31" spans="1:49" s="35" customFormat="1" ht="12.75" customHeight="1" x14ac:dyDescent="0.25">
      <c r="A31" s="47"/>
      <c r="B31" s="35" t="s">
        <v>75</v>
      </c>
      <c r="E31" s="64"/>
      <c r="G31" s="99">
        <v>8</v>
      </c>
      <c r="H31" s="91"/>
      <c r="I31" s="36"/>
      <c r="J31" s="75"/>
      <c r="K31" s="36"/>
      <c r="L31" s="36"/>
      <c r="M31" s="75"/>
      <c r="N31" s="36"/>
      <c r="O31" s="36"/>
      <c r="P31" s="75"/>
      <c r="Q31" s="36"/>
      <c r="R31" s="18">
        <f>SUM(C31:Q31)</f>
        <v>8</v>
      </c>
      <c r="S31" s="18"/>
      <c r="T31" s="80"/>
      <c r="U31" s="91"/>
      <c r="V31" s="80"/>
      <c r="W31" s="80"/>
      <c r="X31" s="91"/>
      <c r="Y31" s="80"/>
      <c r="Z31" s="80"/>
      <c r="AA31" s="91"/>
      <c r="AB31" s="90"/>
      <c r="AC31" s="80"/>
      <c r="AD31" s="80"/>
      <c r="AE31" s="91"/>
      <c r="AF31" s="80"/>
      <c r="AG31" s="91"/>
      <c r="AH31" s="80"/>
      <c r="AI31" s="36"/>
      <c r="AJ31" s="18">
        <f>SUM(T31:AI31)</f>
        <v>0</v>
      </c>
      <c r="AK31" s="36"/>
      <c r="AL31" s="49"/>
      <c r="AM31" s="18"/>
      <c r="AN31" s="18">
        <f>+AJ31+R31</f>
        <v>8</v>
      </c>
      <c r="AO31" s="37"/>
      <c r="AP31" s="81"/>
      <c r="AQ31" s="81"/>
      <c r="AR31" s="82"/>
      <c r="AS31" s="64"/>
      <c r="AW31" s="18"/>
    </row>
    <row r="32" spans="1:49" s="35" customFormat="1" ht="12.75" customHeight="1" x14ac:dyDescent="0.25">
      <c r="A32" s="34">
        <v>1</v>
      </c>
      <c r="B32" s="14" t="s">
        <v>51</v>
      </c>
      <c r="C32" s="88"/>
      <c r="D32" s="88"/>
      <c r="E32" s="89"/>
      <c r="F32" s="90"/>
      <c r="G32" s="88"/>
      <c r="H32" s="91">
        <v>6</v>
      </c>
      <c r="I32" s="80">
        <v>2</v>
      </c>
      <c r="J32" s="91"/>
      <c r="K32" s="80"/>
      <c r="L32" s="80"/>
      <c r="M32" s="91"/>
      <c r="N32" s="80"/>
      <c r="O32" s="80"/>
      <c r="P32" s="91"/>
      <c r="Q32" s="80"/>
      <c r="R32" s="18">
        <f>SUM(C32:Q32)</f>
        <v>8</v>
      </c>
      <c r="S32" s="18"/>
      <c r="T32" s="80"/>
      <c r="U32" s="91"/>
      <c r="V32" s="80"/>
      <c r="W32" s="80"/>
      <c r="X32" s="75"/>
      <c r="Y32" s="36"/>
      <c r="Z32" s="36"/>
      <c r="AA32" s="75"/>
      <c r="AB32" s="36"/>
      <c r="AC32" s="36"/>
      <c r="AD32" s="36"/>
      <c r="AE32" s="75"/>
      <c r="AF32" s="36"/>
      <c r="AG32" s="75"/>
      <c r="AH32" s="36"/>
      <c r="AI32" s="80"/>
      <c r="AJ32" s="18">
        <f>SUM(T32:AI32)</f>
        <v>0</v>
      </c>
      <c r="AK32" s="18"/>
      <c r="AL32" s="49"/>
      <c r="AM32" s="18"/>
      <c r="AN32" s="18">
        <f>+AJ32+R32</f>
        <v>8</v>
      </c>
      <c r="AO32" s="37"/>
      <c r="AP32" s="81"/>
      <c r="AQ32" s="81"/>
      <c r="AR32" s="82"/>
      <c r="AS32" s="64"/>
      <c r="AW32" s="18"/>
    </row>
    <row r="33" spans="1:49" s="35" customFormat="1" ht="12.75" customHeight="1" x14ac:dyDescent="0.25">
      <c r="A33" s="34">
        <v>1</v>
      </c>
      <c r="B33" s="83" t="s">
        <v>86</v>
      </c>
      <c r="C33" s="88"/>
      <c r="D33" s="88"/>
      <c r="E33" s="89"/>
      <c r="F33" s="90"/>
      <c r="G33" s="88"/>
      <c r="H33" s="91"/>
      <c r="I33" s="80"/>
      <c r="J33" s="91"/>
      <c r="K33" s="80"/>
      <c r="L33" s="80"/>
      <c r="M33" s="91"/>
      <c r="N33" s="80"/>
      <c r="O33" s="80"/>
      <c r="P33" s="91"/>
      <c r="Q33" s="80"/>
      <c r="R33" s="18"/>
      <c r="S33" s="49"/>
      <c r="T33" s="49"/>
      <c r="U33" s="65"/>
      <c r="V33" s="49"/>
      <c r="W33" s="49"/>
      <c r="X33" s="65"/>
      <c r="Y33" s="49"/>
      <c r="Z33" s="49"/>
      <c r="AA33" s="65"/>
      <c r="AB33" s="49"/>
      <c r="AC33" s="49"/>
      <c r="AD33" s="49"/>
      <c r="AE33" s="65">
        <v>6</v>
      </c>
      <c r="AF33" s="49">
        <v>2</v>
      </c>
      <c r="AG33" s="65"/>
      <c r="AH33" s="49"/>
      <c r="AI33" s="49"/>
      <c r="AJ33" s="18">
        <f>SUM(T33:AI33)</f>
        <v>8</v>
      </c>
      <c r="AK33" s="49"/>
      <c r="AL33" s="49"/>
      <c r="AM33" s="49"/>
      <c r="AN33" s="18">
        <f>+AJ33+R33</f>
        <v>8</v>
      </c>
      <c r="AO33" s="37"/>
      <c r="AP33" s="81"/>
      <c r="AQ33" s="81"/>
      <c r="AR33" s="82"/>
      <c r="AS33" s="64"/>
      <c r="AW33" s="18"/>
    </row>
    <row r="34" spans="1:49" s="35" customFormat="1" ht="12.75" customHeight="1" x14ac:dyDescent="0.25">
      <c r="A34" s="47">
        <v>1</v>
      </c>
      <c r="B34" s="35" t="s">
        <v>76</v>
      </c>
      <c r="E34" s="64"/>
      <c r="G34" s="99"/>
      <c r="H34" s="91"/>
      <c r="I34" s="36"/>
      <c r="J34" s="75">
        <v>5</v>
      </c>
      <c r="K34" s="36">
        <v>2</v>
      </c>
      <c r="L34" s="36"/>
      <c r="M34" s="75"/>
      <c r="N34" s="36"/>
      <c r="O34" s="36"/>
      <c r="P34" s="75"/>
      <c r="Q34" s="36"/>
      <c r="R34" s="18">
        <f>SUM(C34:Q34)</f>
        <v>7</v>
      </c>
      <c r="S34" s="36"/>
      <c r="T34" s="80"/>
      <c r="U34" s="91"/>
      <c r="V34" s="80"/>
      <c r="W34" s="36"/>
      <c r="X34" s="91"/>
      <c r="Y34" s="80"/>
      <c r="Z34" s="80"/>
      <c r="AA34" s="91"/>
      <c r="AB34" s="90"/>
      <c r="AC34" s="80"/>
      <c r="AD34" s="80"/>
      <c r="AE34" s="91"/>
      <c r="AF34" s="80"/>
      <c r="AG34" s="91"/>
      <c r="AH34" s="80"/>
      <c r="AI34" s="49"/>
      <c r="AJ34" s="18">
        <f>SUM(T34:AI34)</f>
        <v>0</v>
      </c>
      <c r="AK34" s="49"/>
      <c r="AL34" s="49"/>
      <c r="AM34" s="49"/>
      <c r="AN34" s="18">
        <f>+AJ34+R34</f>
        <v>7</v>
      </c>
      <c r="AO34" s="37"/>
      <c r="AP34" s="81"/>
      <c r="AQ34" s="81"/>
      <c r="AR34" s="82"/>
      <c r="AS34" s="64"/>
      <c r="AW34" s="18"/>
    </row>
    <row r="35" spans="1:49" s="35" customFormat="1" ht="12.75" customHeight="1" x14ac:dyDescent="0.25">
      <c r="A35" s="8">
        <v>2</v>
      </c>
      <c r="B35" s="48" t="s">
        <v>83</v>
      </c>
      <c r="C35" s="49"/>
      <c r="D35" s="49"/>
      <c r="E35" s="65"/>
      <c r="F35" s="49"/>
      <c r="G35" s="100"/>
      <c r="H35" s="65"/>
      <c r="I35" s="49"/>
      <c r="J35" s="65"/>
      <c r="K35" s="49"/>
      <c r="L35" s="49"/>
      <c r="M35" s="65"/>
      <c r="N35" s="49"/>
      <c r="O35" s="49"/>
      <c r="P35" s="65"/>
      <c r="Q35" s="49"/>
      <c r="R35" s="18">
        <f>SUM(C35:Q35)</f>
        <v>0</v>
      </c>
      <c r="S35" s="36"/>
      <c r="T35" s="80"/>
      <c r="U35" s="91"/>
      <c r="V35" s="80"/>
      <c r="W35" s="36"/>
      <c r="X35" s="75">
        <v>0</v>
      </c>
      <c r="Y35" s="36">
        <v>2</v>
      </c>
      <c r="Z35" s="36"/>
      <c r="AA35" s="75">
        <v>3</v>
      </c>
      <c r="AB35" s="36">
        <v>2</v>
      </c>
      <c r="AC35" s="36"/>
      <c r="AD35" s="36"/>
      <c r="AE35" s="75"/>
      <c r="AF35" s="36"/>
      <c r="AG35" s="75"/>
      <c r="AH35" s="36"/>
      <c r="AI35" s="36"/>
      <c r="AJ35" s="18">
        <f>SUM(T35:AI35)</f>
        <v>7</v>
      </c>
      <c r="AK35" s="36"/>
      <c r="AL35" s="36"/>
      <c r="AM35" s="18"/>
      <c r="AN35" s="18">
        <f>+AJ35+R35</f>
        <v>7</v>
      </c>
      <c r="AO35" s="37"/>
      <c r="AP35" s="81"/>
      <c r="AQ35" s="81"/>
      <c r="AR35" s="82"/>
      <c r="AS35" s="64"/>
      <c r="AW35" s="18"/>
    </row>
    <row r="36" spans="1:49" s="35" customFormat="1" ht="12.75" customHeight="1" x14ac:dyDescent="0.25">
      <c r="A36" s="47">
        <v>1</v>
      </c>
      <c r="B36" s="35" t="s">
        <v>82</v>
      </c>
      <c r="E36" s="64"/>
      <c r="G36" s="99"/>
      <c r="H36" s="91"/>
      <c r="I36" s="36"/>
      <c r="J36" s="75"/>
      <c r="K36" s="36"/>
      <c r="L36" s="36"/>
      <c r="M36" s="75"/>
      <c r="N36" s="36"/>
      <c r="O36" s="36"/>
      <c r="P36" s="75"/>
      <c r="Q36" s="36"/>
      <c r="R36" s="18">
        <f>SUM(C36:Q36)</f>
        <v>0</v>
      </c>
      <c r="S36" s="36"/>
      <c r="T36" s="36"/>
      <c r="U36" s="75"/>
      <c r="V36" s="36"/>
      <c r="W36" s="36"/>
      <c r="X36" s="75">
        <v>4</v>
      </c>
      <c r="Y36" s="36">
        <v>2</v>
      </c>
      <c r="Z36" s="36"/>
      <c r="AA36" s="75"/>
      <c r="AB36" s="36"/>
      <c r="AC36" s="36"/>
      <c r="AD36" s="36"/>
      <c r="AE36" s="75"/>
      <c r="AF36" s="36"/>
      <c r="AG36" s="75"/>
      <c r="AH36" s="36"/>
      <c r="AI36" s="36"/>
      <c r="AJ36" s="18">
        <f>SUM(T36:AI36)</f>
        <v>6</v>
      </c>
      <c r="AK36" s="36"/>
      <c r="AL36" s="36"/>
      <c r="AM36" s="18"/>
      <c r="AN36" s="18">
        <f>+AJ36+R36</f>
        <v>6</v>
      </c>
      <c r="AO36" s="37"/>
      <c r="AP36" s="81"/>
      <c r="AQ36" s="81"/>
      <c r="AR36" s="82"/>
      <c r="AS36" s="64"/>
      <c r="AW36" s="18"/>
    </row>
    <row r="37" spans="1:49" s="35" customFormat="1" ht="12.75" customHeight="1" x14ac:dyDescent="0.25">
      <c r="A37" s="47">
        <v>1</v>
      </c>
      <c r="B37" s="35" t="s">
        <v>77</v>
      </c>
      <c r="E37" s="64"/>
      <c r="G37" s="99"/>
      <c r="H37" s="91"/>
      <c r="I37" s="36"/>
      <c r="J37" s="75">
        <v>0</v>
      </c>
      <c r="K37" s="36">
        <v>2</v>
      </c>
      <c r="L37" s="36"/>
      <c r="M37" s="75"/>
      <c r="N37" s="36"/>
      <c r="O37" s="36"/>
      <c r="P37" s="75"/>
      <c r="Q37" s="36"/>
      <c r="R37" s="18">
        <f>SUM(C37:Q37)</f>
        <v>2</v>
      </c>
      <c r="S37" s="49"/>
      <c r="T37" s="49"/>
      <c r="U37" s="65"/>
      <c r="V37" s="49"/>
      <c r="W37" s="49"/>
      <c r="X37" s="65"/>
      <c r="Y37" s="49"/>
      <c r="Z37" s="49"/>
      <c r="AA37" s="65"/>
      <c r="AB37" s="49"/>
      <c r="AC37" s="49"/>
      <c r="AD37" s="49"/>
      <c r="AE37" s="65"/>
      <c r="AF37" s="49"/>
      <c r="AG37" s="65"/>
      <c r="AH37" s="49"/>
      <c r="AI37" s="49"/>
      <c r="AJ37" s="18">
        <f>SUM(T37:AI37)</f>
        <v>0</v>
      </c>
      <c r="AK37" s="49"/>
      <c r="AL37" s="49"/>
      <c r="AM37" s="18"/>
      <c r="AN37" s="18">
        <f>+AJ37+R37</f>
        <v>2</v>
      </c>
      <c r="AO37" s="37"/>
      <c r="AP37" s="42"/>
      <c r="AQ37" s="42"/>
      <c r="AR37" s="43"/>
      <c r="AS37" s="64"/>
      <c r="AW37" s="18"/>
    </row>
    <row r="38" spans="1:49" s="35" customFormat="1" ht="12.75" customHeight="1" x14ac:dyDescent="0.25">
      <c r="A38" s="47">
        <v>1</v>
      </c>
      <c r="B38" s="35" t="s">
        <v>84</v>
      </c>
      <c r="E38" s="64"/>
      <c r="G38" s="99"/>
      <c r="H38" s="91"/>
      <c r="I38" s="36"/>
      <c r="J38" s="75"/>
      <c r="K38" s="36"/>
      <c r="L38" s="36"/>
      <c r="M38" s="75"/>
      <c r="N38" s="80"/>
      <c r="O38" s="49"/>
      <c r="P38" s="49"/>
      <c r="Q38" s="49"/>
      <c r="R38" s="18">
        <f>SUM(C38:Q38)</f>
        <v>0</v>
      </c>
      <c r="S38" s="36"/>
      <c r="T38" s="36"/>
      <c r="U38" s="75"/>
      <c r="V38" s="36"/>
      <c r="W38" s="36"/>
      <c r="X38" s="75">
        <v>0</v>
      </c>
      <c r="Y38" s="36">
        <v>2</v>
      </c>
      <c r="Z38" s="36"/>
      <c r="AA38" s="75"/>
      <c r="AB38" s="36"/>
      <c r="AC38" s="36"/>
      <c r="AD38" s="36"/>
      <c r="AE38" s="75"/>
      <c r="AF38" s="36"/>
      <c r="AG38" s="75"/>
      <c r="AH38" s="36"/>
      <c r="AI38" s="36"/>
      <c r="AJ38" s="18">
        <f>SUM(T38:AI38)</f>
        <v>2</v>
      </c>
      <c r="AK38" s="36"/>
      <c r="AL38" s="36"/>
      <c r="AM38" s="18"/>
      <c r="AN38" s="18">
        <f>+AJ38+R38</f>
        <v>2</v>
      </c>
      <c r="AO38" s="37"/>
      <c r="AP38" s="54"/>
      <c r="AQ38" s="54"/>
      <c r="AR38" s="55"/>
      <c r="AS38" s="65"/>
      <c r="AW38" s="18"/>
    </row>
    <row r="39" spans="1:49" s="53" customFormat="1" x14ac:dyDescent="0.25">
      <c r="A39" s="34"/>
      <c r="B39" s="35" t="s">
        <v>78</v>
      </c>
      <c r="C39" s="35"/>
      <c r="D39" s="35"/>
      <c r="E39" s="64"/>
      <c r="F39" s="35"/>
      <c r="G39" s="99"/>
      <c r="H39" s="91"/>
      <c r="I39" s="36"/>
      <c r="J39" s="75"/>
      <c r="K39" s="36"/>
      <c r="L39" s="36"/>
      <c r="M39" s="75"/>
      <c r="N39" s="36"/>
      <c r="O39" s="36"/>
      <c r="P39" s="75"/>
      <c r="Q39" s="36"/>
      <c r="R39" s="18">
        <f>SUM(C39:Q39)</f>
        <v>0</v>
      </c>
      <c r="S39" s="49"/>
      <c r="T39" s="49"/>
      <c r="U39" s="65"/>
      <c r="V39" s="49"/>
      <c r="W39" s="49"/>
      <c r="X39" s="65"/>
      <c r="Y39" s="49"/>
      <c r="Z39" s="49"/>
      <c r="AA39" s="65"/>
      <c r="AB39" s="49"/>
      <c r="AC39" s="49"/>
      <c r="AD39" s="49"/>
      <c r="AE39" s="65"/>
      <c r="AF39" s="49"/>
      <c r="AG39" s="65"/>
      <c r="AH39" s="49"/>
      <c r="AI39" s="49"/>
      <c r="AJ39" s="18">
        <f>SUM(T39:AI39)</f>
        <v>0</v>
      </c>
      <c r="AK39" s="49"/>
      <c r="AL39" s="49"/>
      <c r="AM39" s="18"/>
      <c r="AN39" s="18">
        <f>+AJ39+R39</f>
        <v>0</v>
      </c>
      <c r="AO39" s="50"/>
      <c r="AP39" s="51"/>
      <c r="AQ39" s="51"/>
      <c r="AR39" s="52"/>
      <c r="AS39" s="62"/>
      <c r="AW39" s="49"/>
    </row>
    <row r="40" spans="1:49" s="53" customFormat="1" x14ac:dyDescent="0.25">
      <c r="A40" s="8"/>
      <c r="B40" s="83" t="s">
        <v>24</v>
      </c>
      <c r="C40" s="88"/>
      <c r="D40" s="88"/>
      <c r="E40" s="89"/>
      <c r="F40" s="90"/>
      <c r="G40" s="88"/>
      <c r="H40" s="91"/>
      <c r="I40" s="80"/>
      <c r="J40" s="91"/>
      <c r="K40" s="80"/>
      <c r="L40" s="80"/>
      <c r="M40" s="91"/>
      <c r="N40" s="80"/>
      <c r="O40" s="80"/>
      <c r="P40" s="91"/>
      <c r="Q40" s="80"/>
      <c r="R40" s="18">
        <f>SUM(C40:Q40)</f>
        <v>0</v>
      </c>
      <c r="S40" s="49"/>
      <c r="T40" s="49"/>
      <c r="U40" s="65"/>
      <c r="V40" s="49"/>
      <c r="W40" s="49"/>
      <c r="X40" s="65"/>
      <c r="Y40" s="49"/>
      <c r="Z40" s="49"/>
      <c r="AA40" s="65"/>
      <c r="AB40" s="49"/>
      <c r="AC40" s="49"/>
      <c r="AD40" s="49"/>
      <c r="AE40" s="65"/>
      <c r="AF40" s="49"/>
      <c r="AG40" s="65"/>
      <c r="AH40" s="49"/>
      <c r="AI40" s="49"/>
      <c r="AJ40" s="18">
        <f>SUM(T40:AI40)</f>
        <v>0</v>
      </c>
      <c r="AK40" s="49"/>
      <c r="AL40" s="49"/>
      <c r="AM40" s="18"/>
      <c r="AN40" s="18">
        <f>+AJ40+R40</f>
        <v>0</v>
      </c>
      <c r="AO40" s="50"/>
      <c r="AP40" s="51"/>
      <c r="AQ40" s="51"/>
      <c r="AR40" s="52"/>
      <c r="AS40" s="64"/>
      <c r="AW40" s="49"/>
    </row>
    <row r="41" spans="1:49" s="25" customFormat="1" x14ac:dyDescent="0.25">
      <c r="A41" s="22"/>
      <c r="B41" s="23" t="s">
        <v>40</v>
      </c>
      <c r="C41" s="24"/>
      <c r="D41" s="24"/>
      <c r="E41" s="66">
        <v>10</v>
      </c>
      <c r="F41" s="24"/>
      <c r="G41" s="24"/>
      <c r="H41" s="66">
        <v>10</v>
      </c>
      <c r="I41" s="24"/>
      <c r="J41" s="66">
        <v>10</v>
      </c>
      <c r="L41" s="24"/>
      <c r="M41" s="66">
        <v>7</v>
      </c>
      <c r="N41" s="24"/>
      <c r="O41" s="24"/>
      <c r="P41" s="66">
        <v>10</v>
      </c>
      <c r="Q41" s="24"/>
      <c r="R41" s="24"/>
      <c r="S41" s="24"/>
      <c r="T41" s="24"/>
      <c r="U41" s="66">
        <v>7</v>
      </c>
      <c r="V41" s="24"/>
      <c r="W41" s="24"/>
      <c r="X41" s="66">
        <v>12</v>
      </c>
      <c r="Y41" s="24"/>
      <c r="Z41" s="24"/>
      <c r="AA41" s="66">
        <v>12</v>
      </c>
      <c r="AB41" s="66"/>
      <c r="AC41" s="24"/>
      <c r="AD41" s="24"/>
      <c r="AE41" s="66">
        <v>10</v>
      </c>
      <c r="AF41" s="24"/>
      <c r="AG41" s="66">
        <v>5</v>
      </c>
      <c r="AH41" s="24"/>
      <c r="AI41" s="24"/>
      <c r="AJ41" s="24"/>
      <c r="AK41" s="24"/>
      <c r="AL41" s="24"/>
      <c r="AM41" s="23" t="s">
        <v>40</v>
      </c>
      <c r="AN41" s="32">
        <f>SUM(E41:AH41)</f>
        <v>93</v>
      </c>
      <c r="AO41" s="46">
        <f>+AN41/10</f>
        <v>9.3000000000000007</v>
      </c>
      <c r="AP41" s="44"/>
      <c r="AQ41" s="44"/>
      <c r="AR41" s="45"/>
      <c r="AS41" s="66"/>
    </row>
    <row r="42" spans="1:49" s="25" customFormat="1" ht="14.25" customHeight="1" x14ac:dyDescent="0.25">
      <c r="A42" s="22"/>
      <c r="B42" s="23" t="s">
        <v>41</v>
      </c>
      <c r="C42" s="46"/>
      <c r="D42" s="46"/>
      <c r="E42" s="67">
        <v>5.63</v>
      </c>
      <c r="F42" s="46"/>
      <c r="G42" s="46"/>
      <c r="H42" s="117">
        <v>6.58</v>
      </c>
      <c r="I42" s="46"/>
      <c r="J42" s="67">
        <v>5.18</v>
      </c>
      <c r="L42" s="46"/>
      <c r="M42" s="67">
        <v>6.46</v>
      </c>
      <c r="N42" s="24"/>
      <c r="O42" s="46"/>
      <c r="P42" s="67">
        <v>4.22</v>
      </c>
      <c r="Q42" s="46"/>
      <c r="R42" s="46"/>
      <c r="S42" s="46"/>
      <c r="T42" s="46"/>
      <c r="U42" s="77">
        <v>3.21</v>
      </c>
      <c r="V42" s="46"/>
      <c r="W42" s="46"/>
      <c r="X42" s="77">
        <v>4.42</v>
      </c>
      <c r="Y42" s="46"/>
      <c r="Z42" s="46"/>
      <c r="AA42" s="77">
        <v>2.59</v>
      </c>
      <c r="AB42" s="46"/>
      <c r="AC42" s="46"/>
      <c r="AD42" s="24"/>
      <c r="AE42" s="67">
        <v>4.95</v>
      </c>
      <c r="AF42" s="46"/>
      <c r="AG42" s="77">
        <v>2.23</v>
      </c>
      <c r="AH42" s="46"/>
      <c r="AI42" s="46"/>
      <c r="AJ42" s="46"/>
      <c r="AK42" s="46"/>
      <c r="AL42" s="46"/>
      <c r="AM42" s="46"/>
      <c r="AN42" s="32" t="s">
        <v>54</v>
      </c>
      <c r="AO42" s="32" t="s">
        <v>53</v>
      </c>
      <c r="AP42" s="24"/>
      <c r="AQ42" s="24"/>
      <c r="AR42" s="26"/>
      <c r="AS42" s="67"/>
    </row>
    <row r="43" spans="1:49" s="25" customFormat="1" x14ac:dyDescent="0.25">
      <c r="A43" s="22"/>
      <c r="B43" s="23" t="s">
        <v>42</v>
      </c>
      <c r="C43" s="32"/>
      <c r="D43" s="32"/>
      <c r="E43" s="68">
        <v>18</v>
      </c>
      <c r="F43" s="32"/>
      <c r="G43" s="32"/>
      <c r="H43" s="68">
        <v>20</v>
      </c>
      <c r="I43" s="32"/>
      <c r="J43" s="68">
        <v>20</v>
      </c>
      <c r="L43" s="32"/>
      <c r="M43" s="68">
        <v>13</v>
      </c>
      <c r="N43" s="32"/>
      <c r="O43" s="32"/>
      <c r="P43" s="68">
        <v>12</v>
      </c>
      <c r="Q43" s="32"/>
      <c r="R43" s="32"/>
      <c r="S43" s="32"/>
      <c r="T43" s="32"/>
      <c r="U43" s="68">
        <v>7</v>
      </c>
      <c r="V43" s="32"/>
      <c r="W43" s="32"/>
      <c r="X43" s="68">
        <v>22</v>
      </c>
      <c r="Y43" s="32"/>
      <c r="Z43" s="32"/>
      <c r="AA43" s="68">
        <v>17</v>
      </c>
      <c r="AB43" s="32"/>
      <c r="AC43" s="32"/>
      <c r="AD43" s="24"/>
      <c r="AE43" s="68">
        <v>18</v>
      </c>
      <c r="AF43" s="32"/>
      <c r="AG43" s="68">
        <v>8</v>
      </c>
      <c r="AH43" s="32"/>
      <c r="AI43" s="32"/>
      <c r="AK43" s="32"/>
      <c r="AL43" s="46"/>
      <c r="AM43" s="23" t="s">
        <v>42</v>
      </c>
      <c r="AN43" s="32">
        <f>SUM(E43:AH43)</f>
        <v>155</v>
      </c>
      <c r="AO43" s="46">
        <f>+AN43/10</f>
        <v>15.5</v>
      </c>
      <c r="AP43" s="24"/>
      <c r="AQ43" s="24"/>
      <c r="AR43" s="26"/>
      <c r="AS43" s="68"/>
    </row>
    <row r="44" spans="1:49" s="25" customFormat="1" x14ac:dyDescent="0.25">
      <c r="A44" s="22"/>
      <c r="B44" s="23" t="s">
        <v>47</v>
      </c>
      <c r="C44" s="32"/>
      <c r="D44" s="32"/>
      <c r="E44" s="68">
        <f>5+5+1+5+4+3+2+5</f>
        <v>30</v>
      </c>
      <c r="F44" s="32"/>
      <c r="G44" s="32"/>
      <c r="H44" s="68">
        <f>5+5+4+5+5+2+5+2+3+2</f>
        <v>38</v>
      </c>
      <c r="I44" s="32"/>
      <c r="J44" s="68">
        <f>3+1+3+4+1+1+3+1</f>
        <v>17</v>
      </c>
      <c r="L44" s="32"/>
      <c r="M44" s="68">
        <f>1+5+2+2+5+2+3</f>
        <v>20</v>
      </c>
      <c r="N44" s="32"/>
      <c r="O44" s="32"/>
      <c r="P44" s="68">
        <f>3+4+3+4+5+4+1+5+3</f>
        <v>32</v>
      </c>
      <c r="Q44" s="32"/>
      <c r="R44" s="32"/>
      <c r="S44" s="32"/>
      <c r="T44" s="32"/>
      <c r="U44" s="68">
        <v>15</v>
      </c>
      <c r="V44" s="32"/>
      <c r="W44" s="32"/>
      <c r="X44" s="68">
        <f>5+2+4+2+3+1+2+15+2</f>
        <v>36</v>
      </c>
      <c r="Y44" s="32"/>
      <c r="Z44" s="32"/>
      <c r="AA44" s="68">
        <v>20</v>
      </c>
      <c r="AB44" s="32"/>
      <c r="AC44" s="32"/>
      <c r="AD44" s="24"/>
      <c r="AE44" s="68">
        <f>2+5+2+2+4+5+5+5+3+2</f>
        <v>35</v>
      </c>
      <c r="AF44" s="32"/>
      <c r="AG44" s="68">
        <v>10</v>
      </c>
      <c r="AH44" s="32"/>
      <c r="AI44" s="32"/>
      <c r="AK44" s="32"/>
      <c r="AL44" s="46"/>
      <c r="AM44" s="23" t="s">
        <v>47</v>
      </c>
      <c r="AN44" s="32">
        <f>SUM(E44:AH44)</f>
        <v>253</v>
      </c>
      <c r="AO44" s="46">
        <f>+AN44/10</f>
        <v>25.3</v>
      </c>
      <c r="AP44" s="24"/>
      <c r="AQ44" s="24"/>
      <c r="AR44" s="26"/>
      <c r="AS44" s="68"/>
    </row>
    <row r="45" spans="1:49" s="25" customFormat="1" x14ac:dyDescent="0.25">
      <c r="A45" s="22"/>
      <c r="B45" s="23" t="s">
        <v>49</v>
      </c>
      <c r="C45" s="32"/>
      <c r="D45" s="32"/>
      <c r="E45" s="69">
        <f>9.85+5.5+3.49+7.53+5.02+9.4+2.8+8.09</f>
        <v>51.679999999999993</v>
      </c>
      <c r="F45" s="32"/>
      <c r="G45" s="32"/>
      <c r="H45" s="69">
        <f>15.6+7.67+15.09+10.88+12.4+3.86+8.72+5.44+7.63+3.69</f>
        <v>90.97999999999999</v>
      </c>
      <c r="I45" s="32"/>
      <c r="J45" s="69">
        <f>6.03+2.54+7.23+13.49+2.49+5.12+8.31</f>
        <v>45.21</v>
      </c>
      <c r="L45" s="32"/>
      <c r="M45" s="68">
        <f>1.67+12.34+5.16+3.61+6.27+3.8+11.3</f>
        <v>44.150000000000006</v>
      </c>
      <c r="N45" s="32"/>
      <c r="O45" s="32"/>
      <c r="P45" s="68">
        <f>5.61+7.94+3.81+6.46+14.36+10.2+5.5+9.69+6.67+1.69</f>
        <v>71.929999999999993</v>
      </c>
      <c r="Q45" s="32"/>
      <c r="R45" s="32"/>
      <c r="S45" s="32"/>
      <c r="T45" s="32"/>
      <c r="U45" s="68">
        <f>2.44+4.4+2.93+8.45+11.4</f>
        <v>29.619999999999997</v>
      </c>
      <c r="V45" s="32"/>
      <c r="W45" s="32"/>
      <c r="X45" s="78">
        <f>8.9+4.18+6.64+3.43+3.41+1.45+2.2+8.03+9.67+6.79+6.08</f>
        <v>60.779999999999994</v>
      </c>
      <c r="Y45" s="32"/>
      <c r="Z45" s="32"/>
      <c r="AA45" s="78">
        <f>4.22+1.2+0.84+1.02+5.55+5.74+6.64+0.85+1.67+2.59</f>
        <v>30.320000000000004</v>
      </c>
      <c r="AB45" s="32"/>
      <c r="AC45" s="32"/>
      <c r="AD45" s="24"/>
      <c r="AE45" s="68">
        <f>3.25+10.22+5.82+2.72+7.75+7.95+9.27+4.72+2.5+0</f>
        <v>54.2</v>
      </c>
      <c r="AF45" s="32"/>
      <c r="AG45" s="68">
        <f>4.01+1.4+2.15+10.48</f>
        <v>18.04</v>
      </c>
      <c r="AH45" s="32"/>
      <c r="AI45" s="32"/>
      <c r="AK45" s="32"/>
      <c r="AL45" s="46"/>
      <c r="AM45" s="23" t="s">
        <v>49</v>
      </c>
      <c r="AN45" s="32">
        <f>SUM(E45:AH45)</f>
        <v>496.90999999999997</v>
      </c>
      <c r="AO45" s="46">
        <f>+AN45/10</f>
        <v>49.690999999999995</v>
      </c>
      <c r="AP45" s="24"/>
      <c r="AQ45" s="24"/>
      <c r="AR45" s="26"/>
      <c r="AS45" s="69"/>
    </row>
    <row r="46" spans="1:49" s="25" customFormat="1" x14ac:dyDescent="0.25">
      <c r="A46" s="22"/>
      <c r="B46" s="23" t="s">
        <v>56</v>
      </c>
      <c r="C46" s="32"/>
      <c r="D46" s="32"/>
      <c r="E46" s="94">
        <v>9.85</v>
      </c>
      <c r="F46" s="32"/>
      <c r="G46" s="32"/>
      <c r="H46" s="109">
        <v>15.6</v>
      </c>
      <c r="I46" s="32"/>
      <c r="J46" s="94">
        <v>13.49</v>
      </c>
      <c r="L46" s="32"/>
      <c r="M46" s="68">
        <v>12.34</v>
      </c>
      <c r="N46" s="32"/>
      <c r="O46" s="32"/>
      <c r="P46" s="74">
        <v>14.36</v>
      </c>
      <c r="Q46" s="32"/>
      <c r="R46" s="32"/>
      <c r="S46" s="32"/>
      <c r="T46" s="32"/>
      <c r="U46" s="74">
        <v>11.4</v>
      </c>
      <c r="V46" s="32"/>
      <c r="W46" s="32"/>
      <c r="X46" s="74">
        <v>9.6300000000000008</v>
      </c>
      <c r="Y46" s="32"/>
      <c r="Z46" s="32"/>
      <c r="AA46" s="78">
        <v>6.64</v>
      </c>
      <c r="AB46" s="32"/>
      <c r="AC46" s="32"/>
      <c r="AD46" s="24"/>
      <c r="AE46" s="74">
        <v>10.220000000000001</v>
      </c>
      <c r="AF46" s="32"/>
      <c r="AG46" s="74">
        <v>10.48</v>
      </c>
      <c r="AH46" s="32"/>
      <c r="AI46" s="32"/>
      <c r="AK46" s="32"/>
      <c r="AL46" s="46"/>
      <c r="AM46" s="23" t="s">
        <v>56</v>
      </c>
      <c r="AN46" s="95"/>
      <c r="AO46" s="96"/>
      <c r="AP46" s="24"/>
      <c r="AQ46" s="24"/>
      <c r="AR46" s="26"/>
      <c r="AS46" s="69"/>
    </row>
    <row r="47" spans="1:49" s="25" customFormat="1" x14ac:dyDescent="0.25">
      <c r="A47" s="22"/>
      <c r="B47" s="23" t="s">
        <v>48</v>
      </c>
      <c r="C47" s="32"/>
      <c r="D47" s="32"/>
      <c r="E47" s="70">
        <f>+E45/E44</f>
        <v>1.7226666666666663</v>
      </c>
      <c r="F47" s="32"/>
      <c r="G47" s="32"/>
      <c r="H47" s="70">
        <f>+H45/H44</f>
        <v>2.3942105263157893</v>
      </c>
      <c r="I47" s="32"/>
      <c r="J47" s="70">
        <f>+J45/J44</f>
        <v>2.6594117647058826</v>
      </c>
      <c r="L47" s="32"/>
      <c r="M47" s="68">
        <f>+M45/M44</f>
        <v>2.2075000000000005</v>
      </c>
      <c r="N47" s="32"/>
      <c r="O47" s="32"/>
      <c r="P47" s="68">
        <f>+P45/P44</f>
        <v>2.2478124999999998</v>
      </c>
      <c r="Q47" s="32"/>
      <c r="R47" s="32"/>
      <c r="S47" s="32"/>
      <c r="T47" s="32"/>
      <c r="U47" s="78">
        <f>+U45/U44</f>
        <v>1.9746666666666666</v>
      </c>
      <c r="V47" s="32"/>
      <c r="W47" s="32"/>
      <c r="X47" s="78">
        <f>+X45/X44</f>
        <v>1.6883333333333332</v>
      </c>
      <c r="Y47" s="32"/>
      <c r="Z47" s="32"/>
      <c r="AA47" s="78">
        <f>+AA45/AA44</f>
        <v>1.5160000000000002</v>
      </c>
      <c r="AB47" s="32"/>
      <c r="AC47" s="32"/>
      <c r="AD47" s="24"/>
      <c r="AE47" s="78">
        <f>+AE45/AE44</f>
        <v>1.5485714285714287</v>
      </c>
      <c r="AF47" s="32"/>
      <c r="AG47" s="78">
        <f>+AG45/AG44</f>
        <v>1.8039999999999998</v>
      </c>
      <c r="AH47" s="32"/>
      <c r="AI47" s="32"/>
      <c r="AK47" s="32"/>
      <c r="AL47" s="46"/>
      <c r="AM47" s="23" t="s">
        <v>48</v>
      </c>
      <c r="AN47" s="56">
        <f>+AN45/AN44</f>
        <v>1.9640711462450591</v>
      </c>
      <c r="AO47" s="57">
        <f>+AO45/AO44</f>
        <v>1.9640711462450591</v>
      </c>
      <c r="AP47" s="24"/>
      <c r="AQ47" s="24"/>
      <c r="AR47" s="26"/>
      <c r="AS47" s="70"/>
    </row>
    <row r="48" spans="1:49" s="30" customFormat="1" ht="12.75" x14ac:dyDescent="0.2">
      <c r="A48" s="27"/>
      <c r="B48" s="28" t="s">
        <v>43</v>
      </c>
      <c r="C48" s="31">
        <f>COUNTIF(C$3:C$39,$AP$5)</f>
        <v>13</v>
      </c>
      <c r="D48" s="31">
        <f>COUNTIF(D$3:D$39,$AP$5)</f>
        <v>14</v>
      </c>
      <c r="E48" s="71"/>
      <c r="F48" s="31"/>
      <c r="G48" s="31">
        <f>COUNTIF(G$3:G$40,$AP$5)</f>
        <v>16</v>
      </c>
      <c r="H48" s="71"/>
      <c r="I48" s="31"/>
      <c r="J48" s="71"/>
      <c r="K48" s="31"/>
      <c r="L48" s="31">
        <f>COUNTIF(L$3:L$39,$AP$5)</f>
        <v>11</v>
      </c>
      <c r="M48" s="71"/>
      <c r="N48" s="31"/>
      <c r="O48" s="31">
        <f>COUNTIF(O$3:O$40,$AP$5)</f>
        <v>15</v>
      </c>
      <c r="P48" s="71"/>
      <c r="Q48" s="31"/>
      <c r="R48" s="31"/>
      <c r="S48" s="31"/>
      <c r="T48" s="31">
        <f>COUNTIF(T$3:T$39,$AP$5)</f>
        <v>11</v>
      </c>
      <c r="U48" s="71"/>
      <c r="V48" s="31"/>
      <c r="W48" s="31">
        <f>COUNTIF(W$3:W$39,$AP$5)</f>
        <v>12</v>
      </c>
      <c r="X48" s="71"/>
      <c r="Y48" s="31"/>
      <c r="Z48" s="31">
        <f>COUNTIF(Z$3:Z$39,$AP$5)</f>
        <v>10</v>
      </c>
      <c r="AA48" s="71"/>
      <c r="AB48" s="31"/>
      <c r="AC48" s="31">
        <f>COUNTIF(AC$3:AC$40,$AP$5)</f>
        <v>11</v>
      </c>
      <c r="AD48" s="31">
        <f>COUNTIF(AD$3:AD$40,$AP$5)</f>
        <v>10</v>
      </c>
      <c r="AE48" s="31"/>
      <c r="AF48" s="71"/>
      <c r="AG48" s="31"/>
      <c r="AH48" s="31"/>
      <c r="AI48" s="31">
        <f>COUNTIF(AI$3:AI$39,$AP$5)</f>
        <v>11</v>
      </c>
      <c r="AJ48" s="31"/>
      <c r="AK48" s="31"/>
      <c r="AL48" s="28"/>
      <c r="AM48" s="28" t="s">
        <v>43</v>
      </c>
      <c r="AN48" s="32">
        <f>SUM(E48:AI48)</f>
        <v>107</v>
      </c>
      <c r="AO48" s="57">
        <f>+AN48/11</f>
        <v>9.7272727272727266</v>
      </c>
      <c r="AP48" s="28"/>
      <c r="AQ48" s="28"/>
      <c r="AR48" s="29"/>
      <c r="AS48" s="71"/>
    </row>
    <row r="49" spans="2:80" x14ac:dyDescent="0.25">
      <c r="C49" s="19"/>
      <c r="D49" s="19"/>
      <c r="E49" s="72"/>
      <c r="G49" s="101"/>
      <c r="H49" s="72"/>
      <c r="J49" s="72"/>
      <c r="L49" s="19"/>
      <c r="M49" s="72"/>
      <c r="O49" s="19"/>
      <c r="P49" s="72"/>
      <c r="R49" s="19"/>
      <c r="S49" s="19"/>
      <c r="T49" s="19"/>
      <c r="U49" s="72"/>
      <c r="W49" s="19"/>
      <c r="X49" s="72"/>
      <c r="Z49" s="19"/>
      <c r="AA49" s="72"/>
      <c r="AB49" s="72"/>
      <c r="AD49" s="19"/>
      <c r="AE49" s="72"/>
      <c r="AG49" s="72"/>
      <c r="AI49" s="20"/>
      <c r="AJ49" s="19"/>
      <c r="AK49" s="19"/>
      <c r="AL49" s="20"/>
      <c r="AM49" s="20"/>
      <c r="AN49" s="20"/>
      <c r="AO49" s="20"/>
      <c r="AP49" s="20"/>
      <c r="AQ49" s="20"/>
      <c r="AR49" s="20"/>
      <c r="AS49" s="72"/>
      <c r="AT49" s="20"/>
      <c r="AU49" s="20"/>
      <c r="AV49" s="20"/>
      <c r="AW49" s="20"/>
      <c r="AX49" s="20"/>
      <c r="AY49" s="20"/>
      <c r="AZ49" s="20"/>
      <c r="BA49" s="20"/>
      <c r="BB49" s="20"/>
      <c r="BC49" s="20"/>
      <c r="BD49" s="20"/>
      <c r="BE49" s="20"/>
      <c r="BF49" s="20"/>
      <c r="BG49" s="20"/>
      <c r="BH49" s="20"/>
      <c r="BI49" s="20"/>
      <c r="BJ49" s="20"/>
      <c r="BK49" s="20"/>
      <c r="BL49" s="20"/>
      <c r="BM49" s="20"/>
      <c r="BN49" s="20"/>
      <c r="BO49" s="20"/>
      <c r="BP49" s="20"/>
      <c r="BQ49" s="20"/>
      <c r="BR49" s="20"/>
      <c r="BS49" s="20"/>
      <c r="BT49" s="20"/>
      <c r="BU49" s="20"/>
      <c r="BV49" s="20"/>
      <c r="BW49" s="20"/>
      <c r="BX49" s="20"/>
      <c r="BY49" s="20"/>
      <c r="BZ49" s="20"/>
      <c r="CA49" s="20"/>
      <c r="CB49" s="20"/>
    </row>
    <row r="50" spans="2:80" s="15" customFormat="1" hidden="1" x14ac:dyDescent="0.25">
      <c r="B50" s="21" t="s">
        <v>37</v>
      </c>
      <c r="C50" s="19"/>
      <c r="D50" s="19"/>
      <c r="E50" s="72"/>
      <c r="F50" s="16"/>
      <c r="G50" s="101"/>
      <c r="H50" s="72"/>
      <c r="I50" s="16"/>
      <c r="J50" s="72"/>
      <c r="K50" s="16"/>
      <c r="L50" s="19"/>
      <c r="M50" s="72"/>
      <c r="N50" s="16"/>
      <c r="O50" s="19"/>
      <c r="P50" s="72"/>
      <c r="R50" s="19"/>
      <c r="S50" s="19"/>
      <c r="T50" s="19"/>
      <c r="U50" s="72"/>
      <c r="W50" s="19"/>
      <c r="X50" s="72"/>
      <c r="Y50" s="16"/>
      <c r="Z50" s="19"/>
      <c r="AA50" s="72"/>
      <c r="AB50" s="72"/>
      <c r="AC50" s="16"/>
      <c r="AD50" s="19"/>
      <c r="AE50" s="72"/>
      <c r="AF50" s="16"/>
      <c r="AG50" s="72"/>
      <c r="AH50" s="16"/>
      <c r="AI50" s="20"/>
      <c r="AJ50" s="19"/>
      <c r="AK50" s="19"/>
      <c r="AL50" s="20"/>
      <c r="AM50" s="20"/>
      <c r="AN50" s="20"/>
      <c r="AO50" s="20"/>
      <c r="AP50" s="20"/>
      <c r="AQ50" s="20"/>
      <c r="AR50" s="20"/>
      <c r="AS50" s="72"/>
      <c r="AT50" s="20"/>
      <c r="AU50" s="20"/>
      <c r="AV50" s="20"/>
      <c r="AW50" s="20"/>
      <c r="AX50" s="20"/>
      <c r="AY50" s="20"/>
      <c r="AZ50" s="20"/>
      <c r="BA50" s="20"/>
      <c r="BB50" s="20"/>
      <c r="BC50" s="20"/>
      <c r="BD50" s="20"/>
      <c r="BE50" s="20"/>
      <c r="BF50" s="20"/>
      <c r="BG50" s="20"/>
      <c r="BH50" s="20"/>
      <c r="BI50" s="20"/>
      <c r="BJ50" s="20"/>
      <c r="BK50" s="20"/>
      <c r="BL50" s="20"/>
      <c r="BM50" s="20"/>
      <c r="BN50" s="20"/>
      <c r="BO50" s="20"/>
      <c r="BP50" s="20"/>
      <c r="BQ50" s="20"/>
      <c r="BR50" s="20"/>
      <c r="BS50" s="20"/>
      <c r="BT50" s="20"/>
      <c r="BU50" s="20"/>
      <c r="BV50" s="20"/>
      <c r="BW50" s="20"/>
      <c r="BX50" s="20"/>
      <c r="BY50" s="20"/>
      <c r="BZ50" s="20"/>
      <c r="CA50" s="20"/>
      <c r="CB50" s="20"/>
    </row>
    <row r="51" spans="2:80" s="15" customFormat="1" hidden="1" x14ac:dyDescent="0.25">
      <c r="B51" s="17" t="s">
        <v>21</v>
      </c>
      <c r="C51" s="19"/>
      <c r="D51" s="19"/>
      <c r="E51" s="72"/>
      <c r="F51" s="16">
        <v>1</v>
      </c>
      <c r="G51" s="101"/>
      <c r="H51" s="72">
        <v>1</v>
      </c>
      <c r="I51" s="16"/>
      <c r="J51" s="72"/>
      <c r="K51" s="16"/>
      <c r="L51" s="19"/>
      <c r="M51" s="72"/>
      <c r="N51" s="16"/>
      <c r="O51" s="19"/>
      <c r="P51" s="72"/>
      <c r="R51" s="19"/>
      <c r="S51" s="19"/>
      <c r="T51" s="19"/>
      <c r="U51" s="72"/>
      <c r="W51" s="19"/>
      <c r="X51" s="72"/>
      <c r="Y51" s="16"/>
      <c r="Z51" s="19"/>
      <c r="AA51" s="72"/>
      <c r="AB51" s="72"/>
      <c r="AC51" s="16"/>
      <c r="AD51" s="19"/>
      <c r="AE51" s="72"/>
      <c r="AF51" s="16"/>
      <c r="AG51" s="72"/>
      <c r="AH51" s="16"/>
      <c r="AI51" s="20"/>
      <c r="AJ51" s="19"/>
      <c r="AK51" s="19"/>
      <c r="AL51" s="20"/>
      <c r="AM51" s="20"/>
      <c r="AN51" s="20"/>
      <c r="AO51" s="20"/>
      <c r="AP51" s="20"/>
      <c r="AQ51" s="20"/>
      <c r="AR51" s="20"/>
      <c r="AS51" s="72"/>
      <c r="AT51" s="20"/>
      <c r="AU51" s="20"/>
      <c r="AV51" s="20"/>
      <c r="AW51" s="20"/>
      <c r="AX51" s="20"/>
      <c r="AY51" s="20"/>
      <c r="AZ51" s="20"/>
      <c r="BA51" s="20"/>
      <c r="BB51" s="20"/>
      <c r="BC51" s="20"/>
      <c r="BD51" s="20"/>
      <c r="BE51" s="20"/>
      <c r="BF51" s="20"/>
      <c r="BG51" s="20"/>
      <c r="BH51" s="20"/>
      <c r="BI51" s="20"/>
      <c r="BJ51" s="20"/>
      <c r="BK51" s="20"/>
      <c r="BL51" s="20"/>
      <c r="BM51" s="20"/>
      <c r="BN51" s="20"/>
      <c r="BO51" s="20"/>
      <c r="BP51" s="20"/>
      <c r="BQ51" s="20"/>
      <c r="BR51" s="20"/>
      <c r="BS51" s="20"/>
      <c r="BT51" s="20"/>
      <c r="BU51" s="20"/>
      <c r="BV51" s="20"/>
      <c r="BW51" s="20"/>
      <c r="BX51" s="20"/>
      <c r="BY51" s="20"/>
      <c r="BZ51" s="20"/>
      <c r="CA51" s="20"/>
      <c r="CB51" s="20"/>
    </row>
    <row r="52" spans="2:80" s="15" customFormat="1" hidden="1" x14ac:dyDescent="0.25">
      <c r="B52" s="17" t="s">
        <v>18</v>
      </c>
      <c r="C52" s="19"/>
      <c r="D52" s="19"/>
      <c r="E52" s="72"/>
      <c r="F52" s="16">
        <v>2</v>
      </c>
      <c r="G52" s="101"/>
      <c r="H52" s="72">
        <v>5</v>
      </c>
      <c r="I52" s="16"/>
      <c r="J52" s="72"/>
      <c r="K52" s="16"/>
      <c r="L52" s="19"/>
      <c r="M52" s="72"/>
      <c r="N52" s="16"/>
      <c r="O52" s="19"/>
      <c r="P52" s="72"/>
      <c r="R52" s="19"/>
      <c r="S52" s="19"/>
      <c r="T52" s="19"/>
      <c r="U52" s="72"/>
      <c r="W52" s="19"/>
      <c r="X52" s="72"/>
      <c r="Y52" s="16"/>
      <c r="Z52" s="19"/>
      <c r="AA52" s="72"/>
      <c r="AB52" s="72"/>
      <c r="AC52" s="16"/>
      <c r="AD52" s="19"/>
      <c r="AE52" s="72"/>
      <c r="AF52" s="16"/>
      <c r="AG52" s="72"/>
      <c r="AH52" s="16"/>
      <c r="AI52" s="20"/>
      <c r="AJ52" s="19"/>
      <c r="AK52" s="19"/>
      <c r="AL52" s="20"/>
      <c r="AM52" s="20"/>
      <c r="AN52" s="20"/>
      <c r="AO52" s="20"/>
      <c r="AP52" s="20"/>
      <c r="AQ52" s="20"/>
      <c r="AR52" s="20"/>
      <c r="AS52" s="72"/>
      <c r="AT52" s="20"/>
      <c r="AU52" s="20"/>
      <c r="AV52" s="20"/>
      <c r="AW52" s="20"/>
      <c r="AX52" s="20"/>
      <c r="AY52" s="20"/>
      <c r="AZ52" s="20"/>
      <c r="BA52" s="20"/>
      <c r="BB52" s="20"/>
      <c r="BC52" s="20"/>
      <c r="BD52" s="20"/>
      <c r="BE52" s="20"/>
      <c r="BF52" s="20"/>
      <c r="BG52" s="20"/>
      <c r="BH52" s="20"/>
      <c r="BI52" s="20"/>
      <c r="BJ52" s="20"/>
      <c r="BK52" s="20"/>
      <c r="BL52" s="20"/>
      <c r="BM52" s="20"/>
      <c r="BN52" s="20"/>
      <c r="BO52" s="20"/>
      <c r="BP52" s="20"/>
      <c r="BQ52" s="20"/>
      <c r="BR52" s="20"/>
      <c r="BS52" s="20"/>
      <c r="BT52" s="20"/>
      <c r="BU52" s="20"/>
      <c r="BV52" s="20"/>
      <c r="BW52" s="20"/>
      <c r="BX52" s="20"/>
      <c r="BY52" s="20"/>
      <c r="BZ52" s="20"/>
      <c r="CA52" s="20"/>
      <c r="CB52" s="20"/>
    </row>
    <row r="53" spans="2:80" s="15" customFormat="1" hidden="1" x14ac:dyDescent="0.25">
      <c r="B53" s="17" t="s">
        <v>31</v>
      </c>
      <c r="C53" s="19"/>
      <c r="D53" s="19"/>
      <c r="E53" s="72"/>
      <c r="F53" s="16">
        <v>1</v>
      </c>
      <c r="G53" s="101"/>
      <c r="H53" s="72"/>
      <c r="I53" s="16"/>
      <c r="J53" s="72"/>
      <c r="K53" s="16"/>
      <c r="L53" s="19"/>
      <c r="M53" s="72"/>
      <c r="N53" s="16"/>
      <c r="O53" s="19"/>
      <c r="P53" s="72"/>
      <c r="R53" s="19"/>
      <c r="S53" s="19"/>
      <c r="T53" s="19"/>
      <c r="U53" s="72"/>
      <c r="W53" s="19"/>
      <c r="X53" s="72"/>
      <c r="Y53" s="16"/>
      <c r="Z53" s="19"/>
      <c r="AA53" s="72"/>
      <c r="AB53" s="72"/>
      <c r="AC53" s="16"/>
      <c r="AD53" s="19"/>
      <c r="AE53" s="72"/>
      <c r="AF53" s="16"/>
      <c r="AG53" s="72"/>
      <c r="AH53" s="16"/>
      <c r="AI53" s="20"/>
      <c r="AJ53" s="19"/>
      <c r="AK53" s="19"/>
      <c r="AL53" s="20"/>
      <c r="AM53" s="20"/>
      <c r="AN53" s="20"/>
      <c r="AO53" s="20"/>
      <c r="AP53" s="20"/>
      <c r="AQ53" s="20"/>
      <c r="AR53" s="20"/>
      <c r="AS53" s="72"/>
      <c r="AT53" s="20"/>
      <c r="AU53" s="20"/>
      <c r="AV53" s="20"/>
      <c r="AW53" s="20"/>
      <c r="AX53" s="20"/>
      <c r="AY53" s="20"/>
      <c r="AZ53" s="20"/>
      <c r="BA53" s="20"/>
      <c r="BB53" s="20"/>
      <c r="BC53" s="20"/>
      <c r="BD53" s="20"/>
      <c r="BE53" s="20"/>
      <c r="BF53" s="20"/>
      <c r="BG53" s="20"/>
      <c r="BH53" s="20"/>
      <c r="BI53" s="20"/>
      <c r="BJ53" s="20"/>
      <c r="BK53" s="20"/>
      <c r="BL53" s="20"/>
      <c r="BM53" s="20"/>
      <c r="BN53" s="20"/>
      <c r="BO53" s="20"/>
      <c r="BP53" s="20"/>
      <c r="BQ53" s="20"/>
      <c r="BR53" s="20"/>
      <c r="BS53" s="20"/>
      <c r="BT53" s="20"/>
      <c r="BU53" s="20"/>
      <c r="BV53" s="20"/>
      <c r="BW53" s="20"/>
      <c r="BX53" s="20"/>
      <c r="BY53" s="20"/>
      <c r="BZ53" s="20"/>
      <c r="CA53" s="20"/>
      <c r="CB53" s="20"/>
    </row>
    <row r="54" spans="2:80" s="15" customFormat="1" hidden="1" x14ac:dyDescent="0.25">
      <c r="B54" s="17" t="s">
        <v>19</v>
      </c>
      <c r="C54" s="19"/>
      <c r="D54" s="19"/>
      <c r="E54" s="72"/>
      <c r="F54" s="16">
        <v>3</v>
      </c>
      <c r="G54" s="101"/>
      <c r="H54" s="72">
        <v>3</v>
      </c>
      <c r="I54" s="16"/>
      <c r="J54" s="72"/>
      <c r="K54" s="16"/>
      <c r="L54" s="19"/>
      <c r="M54" s="72"/>
      <c r="N54" s="16"/>
      <c r="O54" s="19"/>
      <c r="P54" s="72"/>
      <c r="R54" s="19"/>
      <c r="S54" s="19"/>
      <c r="T54" s="19"/>
      <c r="U54" s="72"/>
      <c r="W54" s="19"/>
      <c r="X54" s="72"/>
      <c r="Y54" s="16"/>
      <c r="Z54" s="19"/>
      <c r="AA54" s="72"/>
      <c r="AB54" s="72"/>
      <c r="AC54" s="16"/>
      <c r="AD54" s="19"/>
      <c r="AE54" s="72"/>
      <c r="AF54" s="16"/>
      <c r="AG54" s="72"/>
      <c r="AH54" s="16"/>
      <c r="AI54" s="20"/>
      <c r="AJ54" s="19"/>
      <c r="AK54" s="19"/>
      <c r="AL54" s="20"/>
      <c r="AM54" s="20"/>
      <c r="AN54" s="20"/>
      <c r="AO54" s="20"/>
      <c r="AP54" s="20"/>
      <c r="AQ54" s="20"/>
      <c r="AR54" s="20"/>
      <c r="AS54" s="72"/>
      <c r="AT54" s="20"/>
      <c r="AU54" s="20"/>
      <c r="AV54" s="20"/>
      <c r="AW54" s="20"/>
      <c r="AX54" s="20"/>
      <c r="AY54" s="20"/>
      <c r="AZ54" s="20"/>
      <c r="BA54" s="20"/>
      <c r="BB54" s="20"/>
      <c r="BC54" s="20"/>
      <c r="BD54" s="20"/>
      <c r="BE54" s="20"/>
      <c r="BF54" s="20"/>
      <c r="BG54" s="20"/>
      <c r="BH54" s="20"/>
      <c r="BI54" s="20"/>
      <c r="BJ54" s="20"/>
      <c r="BK54" s="20"/>
      <c r="BL54" s="20"/>
      <c r="BM54" s="20"/>
      <c r="BN54" s="20"/>
      <c r="BO54" s="20"/>
      <c r="BP54" s="20"/>
      <c r="BQ54" s="20"/>
      <c r="BR54" s="20"/>
      <c r="BS54" s="20"/>
      <c r="BT54" s="20"/>
      <c r="BU54" s="20"/>
      <c r="BV54" s="20"/>
      <c r="BW54" s="20"/>
      <c r="BX54" s="20"/>
      <c r="BY54" s="20"/>
      <c r="BZ54" s="20"/>
      <c r="CA54" s="20"/>
      <c r="CB54" s="20"/>
    </row>
    <row r="55" spans="2:80" s="15" customFormat="1" hidden="1" x14ac:dyDescent="0.25">
      <c r="B55" s="17" t="s">
        <v>29</v>
      </c>
      <c r="C55" s="19"/>
      <c r="D55" s="19"/>
      <c r="E55" s="72"/>
      <c r="F55" s="16">
        <v>3</v>
      </c>
      <c r="G55" s="101"/>
      <c r="H55" s="72"/>
      <c r="I55" s="16"/>
      <c r="J55" s="72"/>
      <c r="K55" s="16"/>
      <c r="L55" s="19"/>
      <c r="M55" s="72"/>
      <c r="N55" s="16"/>
      <c r="O55" s="19"/>
      <c r="P55" s="72"/>
      <c r="R55" s="19"/>
      <c r="S55" s="19"/>
      <c r="T55" s="19"/>
      <c r="U55" s="72"/>
      <c r="W55" s="19"/>
      <c r="X55" s="72"/>
      <c r="Y55" s="16"/>
      <c r="Z55" s="19"/>
      <c r="AA55" s="72"/>
      <c r="AB55" s="72"/>
      <c r="AC55" s="16"/>
      <c r="AD55" s="19"/>
      <c r="AE55" s="72"/>
      <c r="AF55" s="16"/>
      <c r="AG55" s="72"/>
      <c r="AH55" s="16"/>
      <c r="AI55" s="20"/>
      <c r="AJ55" s="19"/>
      <c r="AK55" s="19"/>
      <c r="AL55" s="20"/>
      <c r="AM55" s="20"/>
      <c r="AN55" s="20"/>
      <c r="AO55" s="20"/>
      <c r="AP55" s="20"/>
      <c r="AQ55" s="20"/>
      <c r="AR55" s="20"/>
      <c r="AS55" s="72"/>
      <c r="AT55" s="20"/>
      <c r="AU55" s="20"/>
      <c r="AV55" s="20"/>
      <c r="AW55" s="20"/>
      <c r="AX55" s="20"/>
      <c r="AY55" s="20"/>
      <c r="AZ55" s="20"/>
      <c r="BA55" s="20"/>
      <c r="BB55" s="20"/>
      <c r="BC55" s="20"/>
      <c r="BD55" s="20"/>
      <c r="BE55" s="20"/>
      <c r="BF55" s="20"/>
      <c r="BG55" s="20"/>
      <c r="BH55" s="20"/>
      <c r="BI55" s="20"/>
      <c r="BJ55" s="20"/>
      <c r="BK55" s="20"/>
      <c r="BL55" s="20"/>
      <c r="BM55" s="20"/>
      <c r="BN55" s="20"/>
      <c r="BO55" s="20"/>
      <c r="BP55" s="20"/>
      <c r="BQ55" s="20"/>
      <c r="BR55" s="20"/>
      <c r="BS55" s="20"/>
      <c r="BT55" s="20"/>
      <c r="BU55" s="20"/>
      <c r="BV55" s="20"/>
      <c r="BW55" s="20"/>
      <c r="BX55" s="20"/>
      <c r="BY55" s="20"/>
      <c r="BZ55" s="20"/>
      <c r="CA55" s="20"/>
      <c r="CB55" s="20"/>
    </row>
    <row r="56" spans="2:80" s="15" customFormat="1" hidden="1" x14ac:dyDescent="0.25">
      <c r="B56" s="17" t="s">
        <v>28</v>
      </c>
      <c r="C56" s="19"/>
      <c r="D56" s="19"/>
      <c r="E56" s="72"/>
      <c r="F56" s="16">
        <v>2</v>
      </c>
      <c r="G56" s="101"/>
      <c r="H56" s="72"/>
      <c r="I56" s="16"/>
      <c r="J56" s="72"/>
      <c r="K56" s="16"/>
      <c r="L56" s="19"/>
      <c r="M56" s="72"/>
      <c r="N56" s="16"/>
      <c r="O56" s="19"/>
      <c r="P56" s="72"/>
      <c r="R56" s="19"/>
      <c r="S56" s="19"/>
      <c r="T56" s="19"/>
      <c r="U56" s="72"/>
      <c r="W56" s="19"/>
      <c r="X56" s="72"/>
      <c r="Y56" s="16"/>
      <c r="Z56" s="19"/>
      <c r="AA56" s="72"/>
      <c r="AB56" s="72"/>
      <c r="AC56" s="16"/>
      <c r="AD56" s="19"/>
      <c r="AE56" s="72"/>
      <c r="AF56" s="16"/>
      <c r="AG56" s="72"/>
      <c r="AH56" s="16"/>
      <c r="AI56" s="20"/>
      <c r="AJ56" s="19"/>
      <c r="AK56" s="19"/>
      <c r="AL56" s="20"/>
      <c r="AM56" s="20"/>
      <c r="AN56" s="20"/>
      <c r="AO56" s="20"/>
      <c r="AP56" s="20"/>
      <c r="AQ56" s="20"/>
      <c r="AR56" s="20"/>
      <c r="AS56" s="72"/>
      <c r="AT56" s="20"/>
      <c r="AU56" s="20"/>
      <c r="AV56" s="20"/>
      <c r="AW56" s="20"/>
      <c r="AX56" s="20"/>
      <c r="AY56" s="20"/>
      <c r="AZ56" s="20"/>
      <c r="BA56" s="20"/>
      <c r="BB56" s="20"/>
      <c r="BC56" s="20"/>
      <c r="BD56" s="20"/>
      <c r="BE56" s="20"/>
      <c r="BF56" s="20"/>
      <c r="BG56" s="20"/>
      <c r="BH56" s="20"/>
      <c r="BI56" s="20"/>
      <c r="BJ56" s="20"/>
      <c r="BK56" s="20"/>
      <c r="BL56" s="20"/>
      <c r="BM56" s="20"/>
      <c r="BN56" s="20"/>
      <c r="BO56" s="20"/>
      <c r="BP56" s="20"/>
      <c r="BQ56" s="20"/>
      <c r="BR56" s="20"/>
      <c r="BS56" s="20"/>
      <c r="BT56" s="20"/>
      <c r="BU56" s="20"/>
      <c r="BV56" s="20"/>
      <c r="BW56" s="20"/>
      <c r="BX56" s="20"/>
      <c r="BY56" s="20"/>
      <c r="BZ56" s="20"/>
      <c r="CA56" s="20"/>
      <c r="CB56" s="20"/>
    </row>
    <row r="57" spans="2:80" s="15" customFormat="1" hidden="1" x14ac:dyDescent="0.25">
      <c r="B57" s="17" t="s">
        <v>23</v>
      </c>
      <c r="C57" s="19"/>
      <c r="D57" s="19"/>
      <c r="E57" s="72"/>
      <c r="F57" s="16">
        <v>4</v>
      </c>
      <c r="G57" s="101"/>
      <c r="H57" s="72">
        <v>4</v>
      </c>
      <c r="I57" s="16"/>
      <c r="J57" s="72"/>
      <c r="K57" s="16"/>
      <c r="L57" s="19"/>
      <c r="M57" s="72"/>
      <c r="N57" s="16"/>
      <c r="O57" s="19"/>
      <c r="P57" s="72"/>
      <c r="R57" s="19"/>
      <c r="S57" s="19"/>
      <c r="T57" s="19"/>
      <c r="U57" s="72"/>
      <c r="W57" s="19"/>
      <c r="X57" s="72"/>
      <c r="Y57" s="16"/>
      <c r="Z57" s="19"/>
      <c r="AA57" s="72"/>
      <c r="AB57" s="72"/>
      <c r="AC57" s="16"/>
      <c r="AD57" s="19"/>
      <c r="AE57" s="72"/>
      <c r="AF57" s="16"/>
      <c r="AG57" s="72"/>
      <c r="AH57" s="16"/>
      <c r="AI57" s="20"/>
      <c r="AJ57" s="19"/>
      <c r="AK57" s="19"/>
      <c r="AL57" s="20"/>
      <c r="AM57" s="20"/>
      <c r="AN57" s="20"/>
      <c r="AO57" s="20"/>
      <c r="AP57" s="20"/>
      <c r="AQ57" s="20"/>
      <c r="AR57" s="20"/>
      <c r="AS57" s="72"/>
      <c r="AT57" s="20"/>
      <c r="AU57" s="20"/>
      <c r="AV57" s="20"/>
      <c r="AW57" s="20"/>
      <c r="AX57" s="20"/>
      <c r="AY57" s="20"/>
      <c r="AZ57" s="20"/>
      <c r="BA57" s="20"/>
      <c r="BB57" s="20"/>
      <c r="BC57" s="20"/>
      <c r="BD57" s="20"/>
      <c r="BE57" s="20"/>
      <c r="BF57" s="20"/>
      <c r="BG57" s="20"/>
      <c r="BH57" s="20"/>
      <c r="BI57" s="20"/>
      <c r="BJ57" s="20"/>
      <c r="BK57" s="20"/>
      <c r="BL57" s="20"/>
      <c r="BM57" s="20"/>
      <c r="BN57" s="20"/>
      <c r="BO57" s="20"/>
      <c r="BP57" s="20"/>
      <c r="BQ57" s="20"/>
      <c r="BR57" s="20"/>
      <c r="BS57" s="20"/>
      <c r="BT57" s="20"/>
      <c r="BU57" s="20"/>
      <c r="BV57" s="20"/>
      <c r="BW57" s="20"/>
      <c r="BX57" s="20"/>
      <c r="BY57" s="20"/>
      <c r="BZ57" s="20"/>
      <c r="CA57" s="20"/>
      <c r="CB57" s="20"/>
    </row>
    <row r="58" spans="2:80" s="15" customFormat="1" hidden="1" x14ac:dyDescent="0.25">
      <c r="B58" s="17" t="s">
        <v>17</v>
      </c>
      <c r="C58" s="19"/>
      <c r="D58" s="19"/>
      <c r="E58" s="72"/>
      <c r="F58" s="16">
        <v>5</v>
      </c>
      <c r="G58" s="101"/>
      <c r="H58" s="72">
        <v>2</v>
      </c>
      <c r="I58" s="16"/>
      <c r="J58" s="72"/>
      <c r="K58" s="16"/>
      <c r="L58" s="19"/>
      <c r="M58" s="72"/>
      <c r="N58" s="16"/>
      <c r="O58" s="19"/>
      <c r="P58" s="72"/>
      <c r="R58" s="19"/>
      <c r="S58" s="19"/>
      <c r="T58" s="19"/>
      <c r="U58" s="72"/>
      <c r="W58" s="19"/>
      <c r="X58" s="72"/>
      <c r="Y58" s="16"/>
      <c r="Z58" s="19"/>
      <c r="AA58" s="72"/>
      <c r="AB58" s="72"/>
      <c r="AC58" s="16"/>
      <c r="AD58" s="19"/>
      <c r="AE58" s="72"/>
      <c r="AF58" s="16"/>
      <c r="AG58" s="72"/>
      <c r="AH58" s="16"/>
      <c r="AI58" s="20"/>
      <c r="AJ58" s="19"/>
      <c r="AK58" s="19"/>
      <c r="AL58" s="20"/>
      <c r="AM58" s="20"/>
      <c r="AN58" s="20"/>
      <c r="AO58" s="20"/>
      <c r="AP58" s="20"/>
      <c r="AQ58" s="20"/>
      <c r="AR58" s="20"/>
      <c r="AS58" s="72"/>
      <c r="AT58" s="20"/>
      <c r="AU58" s="20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20"/>
      <c r="BK58" s="20"/>
      <c r="BL58" s="20"/>
      <c r="BM58" s="20"/>
      <c r="BN58" s="20"/>
      <c r="BO58" s="20"/>
      <c r="BP58" s="20"/>
      <c r="BQ58" s="20"/>
      <c r="BR58" s="20"/>
      <c r="BS58" s="20"/>
      <c r="BT58" s="20"/>
      <c r="BU58" s="20"/>
      <c r="BV58" s="20"/>
      <c r="BW58" s="20"/>
      <c r="BX58" s="20"/>
      <c r="BY58" s="20"/>
      <c r="BZ58" s="20"/>
      <c r="CA58" s="20"/>
      <c r="CB58" s="20"/>
    </row>
    <row r="59" spans="2:80" s="15" customFormat="1" hidden="1" x14ac:dyDescent="0.25">
      <c r="B59" s="17" t="s">
        <v>27</v>
      </c>
      <c r="C59" s="19"/>
      <c r="D59" s="19"/>
      <c r="E59" s="72"/>
      <c r="F59" s="16">
        <v>5</v>
      </c>
      <c r="G59" s="101"/>
      <c r="H59" s="72">
        <v>6</v>
      </c>
      <c r="I59" s="16"/>
      <c r="J59" s="72"/>
      <c r="K59" s="16"/>
      <c r="L59" s="19"/>
      <c r="M59" s="72"/>
      <c r="N59" s="16"/>
      <c r="O59" s="19"/>
      <c r="P59" s="72"/>
      <c r="R59" s="19"/>
      <c r="S59" s="19"/>
      <c r="T59" s="19"/>
      <c r="U59" s="72"/>
      <c r="W59" s="19"/>
      <c r="X59" s="72"/>
      <c r="Y59" s="16"/>
      <c r="Z59" s="19"/>
      <c r="AA59" s="72"/>
      <c r="AB59" s="72"/>
      <c r="AC59" s="16"/>
      <c r="AD59" s="19"/>
      <c r="AE59" s="72"/>
      <c r="AF59" s="16"/>
      <c r="AG59" s="72"/>
      <c r="AH59" s="16"/>
      <c r="AI59" s="20"/>
      <c r="AJ59" s="19"/>
      <c r="AK59" s="19"/>
      <c r="AL59" s="20"/>
      <c r="AM59" s="20"/>
      <c r="AN59" s="20"/>
      <c r="AO59" s="20"/>
      <c r="AP59" s="20"/>
      <c r="AQ59" s="20"/>
      <c r="AR59" s="20"/>
      <c r="AS59" s="72"/>
      <c r="AT59" s="20"/>
      <c r="AU59" s="20"/>
      <c r="AV59" s="20"/>
      <c r="AW59" s="20"/>
      <c r="AX59" s="20"/>
      <c r="AY59" s="20"/>
      <c r="AZ59" s="20"/>
      <c r="BA59" s="20"/>
      <c r="BB59" s="20"/>
      <c r="BC59" s="20"/>
      <c r="BD59" s="20"/>
      <c r="BE59" s="20"/>
      <c r="BF59" s="20"/>
      <c r="BG59" s="20"/>
      <c r="BH59" s="20"/>
      <c r="BI59" s="20"/>
      <c r="BJ59" s="20"/>
      <c r="BK59" s="20"/>
      <c r="BL59" s="20"/>
      <c r="BM59" s="20"/>
      <c r="BN59" s="20"/>
      <c r="BO59" s="20"/>
      <c r="BP59" s="20"/>
      <c r="BQ59" s="20"/>
      <c r="BR59" s="20"/>
      <c r="BS59" s="20"/>
      <c r="BT59" s="20"/>
      <c r="BU59" s="20"/>
      <c r="BV59" s="20"/>
      <c r="BW59" s="20"/>
      <c r="BX59" s="20"/>
      <c r="BY59" s="20"/>
      <c r="BZ59" s="20"/>
      <c r="CA59" s="20"/>
      <c r="CB59" s="20"/>
    </row>
    <row r="60" spans="2:80" s="15" customFormat="1" hidden="1" x14ac:dyDescent="0.25">
      <c r="B60" s="17" t="s">
        <v>33</v>
      </c>
      <c r="C60" s="19"/>
      <c r="D60" s="19"/>
      <c r="E60" s="72"/>
      <c r="F60" s="16"/>
      <c r="G60" s="101"/>
      <c r="H60" s="72">
        <v>7</v>
      </c>
      <c r="I60" s="16"/>
      <c r="J60" s="72"/>
      <c r="K60" s="16"/>
      <c r="L60" s="19"/>
      <c r="M60" s="72"/>
      <c r="N60" s="16"/>
      <c r="O60" s="19"/>
      <c r="P60" s="72"/>
      <c r="R60" s="19"/>
      <c r="S60" s="19"/>
      <c r="T60" s="19"/>
      <c r="U60" s="72"/>
      <c r="W60" s="19"/>
      <c r="X60" s="72"/>
      <c r="Y60" s="16"/>
      <c r="Z60" s="19"/>
      <c r="AA60" s="72"/>
      <c r="AB60" s="72"/>
      <c r="AC60" s="16"/>
      <c r="AD60" s="19"/>
      <c r="AE60" s="72"/>
      <c r="AF60" s="16"/>
      <c r="AG60" s="72"/>
      <c r="AH60" s="16"/>
      <c r="AI60" s="20"/>
      <c r="AJ60" s="19"/>
      <c r="AK60" s="19"/>
      <c r="AL60" s="20"/>
      <c r="AM60" s="20"/>
      <c r="AN60" s="20"/>
      <c r="AO60" s="20"/>
      <c r="AP60" s="20"/>
      <c r="AQ60" s="20"/>
      <c r="AR60" s="20"/>
      <c r="AS60" s="72"/>
      <c r="AT60" s="20"/>
      <c r="AU60" s="20"/>
      <c r="AV60" s="20"/>
      <c r="AW60" s="20"/>
      <c r="AX60" s="20"/>
      <c r="AY60" s="20"/>
      <c r="AZ60" s="20"/>
      <c r="BA60" s="20"/>
      <c r="BB60" s="20"/>
      <c r="BC60" s="20"/>
      <c r="BD60" s="20"/>
      <c r="BE60" s="20"/>
      <c r="BF60" s="20"/>
      <c r="BG60" s="20"/>
      <c r="BH60" s="20"/>
      <c r="BI60" s="20"/>
      <c r="BJ60" s="20"/>
      <c r="BK60" s="20"/>
      <c r="BL60" s="20"/>
      <c r="BM60" s="20"/>
      <c r="BN60" s="20"/>
      <c r="BO60" s="20"/>
      <c r="BP60" s="20"/>
      <c r="BQ60" s="20"/>
      <c r="BR60" s="20"/>
      <c r="BS60" s="20"/>
      <c r="BT60" s="20"/>
      <c r="BU60" s="20"/>
      <c r="BV60" s="20"/>
      <c r="BW60" s="20"/>
      <c r="BX60" s="20"/>
      <c r="BY60" s="20"/>
      <c r="BZ60" s="20"/>
      <c r="CA60" s="20"/>
      <c r="CB60" s="20"/>
    </row>
    <row r="61" spans="2:80" s="15" customFormat="1" hidden="1" x14ac:dyDescent="0.25">
      <c r="B61" s="17" t="s">
        <v>45</v>
      </c>
      <c r="C61" s="19"/>
      <c r="D61" s="19"/>
      <c r="E61" s="72"/>
      <c r="F61" s="16"/>
      <c r="G61" s="101"/>
      <c r="H61" s="72">
        <v>7</v>
      </c>
      <c r="I61" s="16"/>
      <c r="J61" s="72"/>
      <c r="K61" s="16"/>
      <c r="L61" s="19"/>
      <c r="M61" s="72"/>
      <c r="N61" s="16"/>
      <c r="O61" s="19"/>
      <c r="P61" s="72"/>
      <c r="R61" s="19"/>
      <c r="S61" s="19"/>
      <c r="T61" s="19"/>
      <c r="U61" s="72"/>
      <c r="W61" s="19"/>
      <c r="X61" s="72"/>
      <c r="Y61" s="16"/>
      <c r="Z61" s="19"/>
      <c r="AA61" s="72"/>
      <c r="AB61" s="72"/>
      <c r="AC61" s="16"/>
      <c r="AD61" s="19"/>
      <c r="AE61" s="72"/>
      <c r="AF61" s="16"/>
      <c r="AG61" s="72"/>
      <c r="AH61" s="16"/>
      <c r="AI61" s="20"/>
      <c r="AJ61" s="19"/>
      <c r="AK61" s="19"/>
      <c r="AL61" s="20"/>
      <c r="AM61" s="20"/>
      <c r="AN61" s="20"/>
      <c r="AO61" s="20"/>
      <c r="AP61" s="20"/>
      <c r="AQ61" s="20"/>
      <c r="AR61" s="20"/>
      <c r="AS61" s="72"/>
      <c r="AT61" s="20"/>
      <c r="AU61" s="20"/>
      <c r="AV61" s="20"/>
      <c r="AW61" s="20"/>
      <c r="AX61" s="20"/>
      <c r="AY61" s="20"/>
      <c r="AZ61" s="20"/>
      <c r="BA61" s="20"/>
      <c r="BB61" s="20"/>
      <c r="BC61" s="20"/>
      <c r="BD61" s="20"/>
      <c r="BE61" s="20"/>
      <c r="BF61" s="20"/>
      <c r="BG61" s="20"/>
      <c r="BH61" s="20"/>
      <c r="BI61" s="20"/>
      <c r="BJ61" s="20"/>
      <c r="BK61" s="20"/>
      <c r="BL61" s="20"/>
      <c r="BM61" s="20"/>
      <c r="BN61" s="20"/>
      <c r="BO61" s="20"/>
      <c r="BP61" s="20"/>
      <c r="BQ61" s="20"/>
      <c r="BR61" s="20"/>
      <c r="BS61" s="20"/>
      <c r="BT61" s="20"/>
      <c r="BU61" s="20"/>
      <c r="BV61" s="20"/>
      <c r="BW61" s="20"/>
      <c r="BX61" s="20"/>
      <c r="BY61" s="20"/>
      <c r="BZ61" s="20"/>
      <c r="CA61" s="20"/>
      <c r="CB61" s="20"/>
    </row>
    <row r="62" spans="2:80" s="15" customFormat="1" hidden="1" x14ac:dyDescent="0.25">
      <c r="B62" s="17" t="s">
        <v>22</v>
      </c>
      <c r="C62" s="19"/>
      <c r="D62" s="19"/>
      <c r="E62" s="72"/>
      <c r="F62" s="16"/>
      <c r="G62" s="101"/>
      <c r="H62" s="72">
        <v>5</v>
      </c>
      <c r="I62" s="16"/>
      <c r="J62" s="72"/>
      <c r="K62" s="16"/>
      <c r="L62" s="19"/>
      <c r="M62" s="72"/>
      <c r="N62" s="16"/>
      <c r="O62" s="19"/>
      <c r="P62" s="72"/>
      <c r="R62" s="19"/>
      <c r="S62" s="19"/>
      <c r="T62" s="19"/>
      <c r="U62" s="72"/>
      <c r="W62" s="19"/>
      <c r="X62" s="72"/>
      <c r="Y62" s="16"/>
      <c r="Z62" s="19"/>
      <c r="AA62" s="72"/>
      <c r="AB62" s="72"/>
      <c r="AC62" s="16"/>
      <c r="AD62" s="19"/>
      <c r="AE62" s="72"/>
      <c r="AF62" s="16"/>
      <c r="AG62" s="72"/>
      <c r="AH62" s="16"/>
      <c r="AI62" s="20"/>
      <c r="AJ62" s="19"/>
      <c r="AK62" s="19"/>
      <c r="AL62" s="20"/>
      <c r="AM62" s="20"/>
      <c r="AN62" s="20"/>
      <c r="AO62" s="20"/>
      <c r="AP62" s="20"/>
      <c r="AQ62" s="20"/>
      <c r="AR62" s="20"/>
      <c r="AS62" s="72"/>
      <c r="AT62" s="20"/>
      <c r="AU62" s="20"/>
      <c r="AV62" s="20"/>
      <c r="AW62" s="20"/>
      <c r="AX62" s="20"/>
      <c r="AY62" s="20"/>
      <c r="AZ62" s="20"/>
      <c r="BA62" s="20"/>
      <c r="BB62" s="20"/>
      <c r="BC62" s="20"/>
      <c r="BD62" s="20"/>
      <c r="BE62" s="20"/>
      <c r="BF62" s="20"/>
      <c r="BG62" s="20"/>
      <c r="BH62" s="20"/>
      <c r="BI62" s="20"/>
      <c r="BJ62" s="20"/>
      <c r="BK62" s="20"/>
      <c r="BL62" s="20"/>
      <c r="BM62" s="20"/>
      <c r="BN62" s="20"/>
      <c r="BO62" s="20"/>
      <c r="BP62" s="20"/>
      <c r="BQ62" s="20"/>
      <c r="BR62" s="20"/>
      <c r="BS62" s="20"/>
      <c r="BT62" s="20"/>
      <c r="BU62" s="20"/>
      <c r="BV62" s="20"/>
      <c r="BW62" s="20"/>
      <c r="BX62" s="20"/>
      <c r="BY62" s="20"/>
      <c r="BZ62" s="20"/>
      <c r="CA62" s="20"/>
      <c r="CB62" s="20"/>
    </row>
    <row r="63" spans="2:80" s="15" customFormat="1" hidden="1" x14ac:dyDescent="0.25">
      <c r="B63" s="17" t="s">
        <v>25</v>
      </c>
      <c r="C63" s="19"/>
      <c r="D63" s="19"/>
      <c r="E63" s="72"/>
      <c r="F63" s="16"/>
      <c r="G63" s="101"/>
      <c r="H63" s="72">
        <v>2</v>
      </c>
      <c r="I63" s="16"/>
      <c r="J63" s="72"/>
      <c r="K63" s="16"/>
      <c r="L63" s="19"/>
      <c r="M63" s="72"/>
      <c r="N63" s="16"/>
      <c r="O63" s="19"/>
      <c r="P63" s="72"/>
      <c r="R63" s="19"/>
      <c r="S63" s="19"/>
      <c r="T63" s="19"/>
      <c r="U63" s="72"/>
      <c r="W63" s="19"/>
      <c r="X63" s="72"/>
      <c r="Y63" s="16"/>
      <c r="Z63" s="19"/>
      <c r="AA63" s="72"/>
      <c r="AB63" s="72"/>
      <c r="AC63" s="16"/>
      <c r="AD63" s="19"/>
      <c r="AE63" s="72"/>
      <c r="AF63" s="16"/>
      <c r="AG63" s="72"/>
      <c r="AH63" s="16"/>
      <c r="AI63" s="20"/>
      <c r="AJ63" s="19"/>
      <c r="AK63" s="19"/>
      <c r="AL63" s="20"/>
      <c r="AM63" s="20"/>
      <c r="AN63" s="20"/>
      <c r="AO63" s="20"/>
      <c r="AP63" s="20"/>
      <c r="AQ63" s="20"/>
      <c r="AR63" s="20"/>
      <c r="AS63" s="72"/>
      <c r="AT63" s="20"/>
      <c r="AU63" s="20"/>
      <c r="AV63" s="20"/>
      <c r="AW63" s="20"/>
      <c r="AX63" s="20"/>
      <c r="AY63" s="20"/>
      <c r="AZ63" s="20"/>
      <c r="BA63" s="20"/>
      <c r="BB63" s="20"/>
      <c r="BC63" s="20"/>
      <c r="BD63" s="20"/>
      <c r="BE63" s="20"/>
      <c r="BF63" s="20"/>
      <c r="BG63" s="20"/>
      <c r="BH63" s="20"/>
      <c r="BI63" s="20"/>
      <c r="BJ63" s="20"/>
      <c r="BK63" s="20"/>
      <c r="BL63" s="20"/>
      <c r="BM63" s="20"/>
      <c r="BN63" s="20"/>
      <c r="BO63" s="20"/>
      <c r="BP63" s="20"/>
      <c r="BQ63" s="20"/>
      <c r="BR63" s="20"/>
      <c r="BS63" s="20"/>
      <c r="BT63" s="20"/>
      <c r="BU63" s="20"/>
      <c r="BV63" s="20"/>
      <c r="BW63" s="20"/>
      <c r="BX63" s="20"/>
      <c r="BY63" s="20"/>
      <c r="BZ63" s="20"/>
      <c r="CA63" s="20"/>
      <c r="CB63" s="20"/>
    </row>
    <row r="64" spans="2:80" s="15" customFormat="1" hidden="1" x14ac:dyDescent="0.25">
      <c r="B64" s="17" t="s">
        <v>26</v>
      </c>
      <c r="C64" s="19"/>
      <c r="D64" s="19"/>
      <c r="E64" s="72"/>
      <c r="F64" s="16">
        <v>6</v>
      </c>
      <c r="G64" s="101"/>
      <c r="H64" s="72">
        <v>6</v>
      </c>
      <c r="I64" s="16"/>
      <c r="J64" s="72"/>
      <c r="K64" s="16"/>
      <c r="L64" s="19"/>
      <c r="M64" s="72"/>
      <c r="N64" s="16"/>
      <c r="O64" s="19"/>
      <c r="P64" s="72"/>
      <c r="R64" s="19"/>
      <c r="S64" s="19"/>
      <c r="T64" s="19"/>
      <c r="U64" s="72"/>
      <c r="W64" s="19"/>
      <c r="X64" s="72"/>
      <c r="Y64" s="16"/>
      <c r="Z64" s="19"/>
      <c r="AA64" s="72"/>
      <c r="AB64" s="72"/>
      <c r="AC64" s="16"/>
      <c r="AD64" s="19"/>
      <c r="AE64" s="72"/>
      <c r="AF64" s="16"/>
      <c r="AG64" s="72"/>
      <c r="AH64" s="16"/>
      <c r="AI64" s="20"/>
      <c r="AJ64" s="19"/>
      <c r="AK64" s="19"/>
      <c r="AL64" s="20"/>
      <c r="AM64" s="20"/>
      <c r="AN64" s="20"/>
      <c r="AO64" s="20"/>
      <c r="AP64" s="20"/>
      <c r="AQ64" s="20"/>
      <c r="AR64" s="20"/>
      <c r="AS64" s="72"/>
      <c r="AT64" s="20"/>
      <c r="AU64" s="20"/>
      <c r="AV64" s="20"/>
      <c r="AW64" s="20"/>
      <c r="AX64" s="20"/>
      <c r="AY64" s="20"/>
      <c r="AZ64" s="20"/>
      <c r="BA64" s="20"/>
      <c r="BB64" s="20"/>
      <c r="BC64" s="20"/>
      <c r="BD64" s="20"/>
      <c r="BE64" s="20"/>
      <c r="BF64" s="20"/>
      <c r="BG64" s="20"/>
      <c r="BH64" s="20"/>
      <c r="BI64" s="20"/>
      <c r="BJ64" s="20"/>
      <c r="BK64" s="20"/>
      <c r="BL64" s="20"/>
      <c r="BM64" s="20"/>
      <c r="BN64" s="20"/>
      <c r="BO64" s="20"/>
      <c r="BP64" s="20"/>
      <c r="BQ64" s="20"/>
      <c r="BR64" s="20"/>
      <c r="BS64" s="20"/>
      <c r="BT64" s="20"/>
      <c r="BU64" s="20"/>
      <c r="BV64" s="20"/>
      <c r="BW64" s="20"/>
      <c r="BX64" s="20"/>
      <c r="BY64" s="20"/>
      <c r="BZ64" s="20"/>
      <c r="CA64" s="20"/>
      <c r="CB64" s="20"/>
    </row>
    <row r="65" spans="2:80" s="15" customFormat="1" hidden="1" x14ac:dyDescent="0.25">
      <c r="B65" s="17" t="s">
        <v>30</v>
      </c>
      <c r="C65" s="19"/>
      <c r="D65" s="19"/>
      <c r="E65" s="72"/>
      <c r="F65" s="16"/>
      <c r="G65" s="101"/>
      <c r="H65" s="72">
        <v>1</v>
      </c>
      <c r="I65" s="16"/>
      <c r="J65" s="72"/>
      <c r="K65" s="16"/>
      <c r="L65" s="19"/>
      <c r="M65" s="72"/>
      <c r="N65" s="16"/>
      <c r="O65" s="19"/>
      <c r="P65" s="72"/>
      <c r="R65" s="19"/>
      <c r="S65" s="19"/>
      <c r="T65" s="19"/>
      <c r="U65" s="72"/>
      <c r="W65" s="19"/>
      <c r="X65" s="72"/>
      <c r="Y65" s="16"/>
      <c r="Z65" s="19"/>
      <c r="AA65" s="72"/>
      <c r="AB65" s="72"/>
      <c r="AC65" s="16"/>
      <c r="AD65" s="19"/>
      <c r="AE65" s="72"/>
      <c r="AF65" s="16"/>
      <c r="AG65" s="72"/>
      <c r="AH65" s="16"/>
      <c r="AI65" s="20"/>
      <c r="AJ65" s="19"/>
      <c r="AK65" s="19"/>
      <c r="AL65" s="20"/>
      <c r="AM65" s="20"/>
      <c r="AN65" s="20"/>
      <c r="AO65" s="20"/>
      <c r="AP65" s="20"/>
      <c r="AQ65" s="20"/>
      <c r="AR65" s="20"/>
      <c r="AS65" s="72"/>
      <c r="AT65" s="20"/>
      <c r="AU65" s="20"/>
      <c r="AV65" s="20"/>
      <c r="AW65" s="20"/>
      <c r="AX65" s="20"/>
      <c r="AY65" s="20"/>
      <c r="AZ65" s="20"/>
      <c r="BA65" s="20"/>
      <c r="BB65" s="20"/>
      <c r="BC65" s="20"/>
      <c r="BD65" s="20"/>
      <c r="BE65" s="20"/>
      <c r="BF65" s="20"/>
      <c r="BG65" s="20"/>
      <c r="BH65" s="20"/>
      <c r="BI65" s="20"/>
      <c r="BJ65" s="20"/>
      <c r="BK65" s="20"/>
      <c r="BL65" s="20"/>
      <c r="BM65" s="20"/>
      <c r="BN65" s="20"/>
      <c r="BO65" s="20"/>
      <c r="BP65" s="20"/>
      <c r="BQ65" s="20"/>
      <c r="BR65" s="20"/>
      <c r="BS65" s="20"/>
      <c r="BT65" s="20"/>
      <c r="BU65" s="20"/>
      <c r="BV65" s="20"/>
      <c r="BW65" s="20"/>
      <c r="BX65" s="20"/>
      <c r="BY65" s="20"/>
      <c r="BZ65" s="20"/>
      <c r="CA65" s="20"/>
      <c r="CB65" s="20"/>
    </row>
    <row r="66" spans="2:80" s="15" customFormat="1" hidden="1" x14ac:dyDescent="0.25">
      <c r="B66" s="17" t="s">
        <v>20</v>
      </c>
      <c r="C66" s="19"/>
      <c r="D66" s="19"/>
      <c r="E66" s="72"/>
      <c r="F66" s="16"/>
      <c r="G66" s="101"/>
      <c r="H66" s="72"/>
      <c r="I66" s="16"/>
      <c r="J66" s="72"/>
      <c r="K66" s="16"/>
      <c r="L66" s="19"/>
      <c r="M66" s="72"/>
      <c r="N66" s="16"/>
      <c r="O66" s="19"/>
      <c r="P66" s="72"/>
      <c r="R66" s="19"/>
      <c r="S66" s="19"/>
      <c r="T66" s="19"/>
      <c r="U66" s="72"/>
      <c r="W66" s="19"/>
      <c r="X66" s="72"/>
      <c r="Y66" s="16"/>
      <c r="Z66" s="19"/>
      <c r="AA66" s="72"/>
      <c r="AB66" s="72"/>
      <c r="AC66" s="16"/>
      <c r="AD66" s="19"/>
      <c r="AE66" s="72"/>
      <c r="AF66" s="16"/>
      <c r="AG66" s="72"/>
      <c r="AH66" s="16"/>
      <c r="AI66" s="20"/>
      <c r="AJ66" s="19"/>
      <c r="AK66" s="19"/>
      <c r="AL66" s="20"/>
      <c r="AM66" s="20"/>
      <c r="AN66" s="20"/>
      <c r="AO66" s="20"/>
      <c r="AP66" s="20"/>
      <c r="AQ66" s="20"/>
      <c r="AR66" s="20"/>
      <c r="AS66" s="72"/>
      <c r="AT66" s="20"/>
      <c r="AU66" s="20"/>
      <c r="AV66" s="20"/>
      <c r="AW66" s="20"/>
      <c r="AX66" s="20"/>
      <c r="AY66" s="20"/>
      <c r="AZ66" s="20"/>
      <c r="BA66" s="20"/>
      <c r="BB66" s="20"/>
      <c r="BC66" s="20"/>
      <c r="BD66" s="20"/>
      <c r="BE66" s="20"/>
      <c r="BF66" s="20"/>
      <c r="BG66" s="20"/>
      <c r="BH66" s="20"/>
      <c r="BI66" s="20"/>
      <c r="BJ66" s="20"/>
      <c r="BK66" s="20"/>
      <c r="BL66" s="20"/>
      <c r="BM66" s="20"/>
      <c r="BN66" s="20"/>
      <c r="BO66" s="20"/>
      <c r="BP66" s="20"/>
      <c r="BQ66" s="20"/>
      <c r="BR66" s="20"/>
      <c r="BS66" s="20"/>
      <c r="BT66" s="20"/>
      <c r="BU66" s="20"/>
      <c r="BV66" s="20"/>
      <c r="BW66" s="20"/>
      <c r="BX66" s="20"/>
      <c r="BY66" s="20"/>
      <c r="BZ66" s="20"/>
      <c r="CA66" s="20"/>
      <c r="CB66" s="20"/>
    </row>
    <row r="67" spans="2:80" s="15" customFormat="1" hidden="1" x14ac:dyDescent="0.25">
      <c r="B67" s="17" t="s">
        <v>36</v>
      </c>
      <c r="C67" s="19"/>
      <c r="D67" s="19"/>
      <c r="E67" s="72"/>
      <c r="F67" s="16"/>
      <c r="G67" s="101"/>
      <c r="H67" s="72">
        <v>9</v>
      </c>
      <c r="I67" s="16"/>
      <c r="J67" s="72"/>
      <c r="K67" s="16"/>
      <c r="L67" s="19"/>
      <c r="M67" s="72"/>
      <c r="N67" s="16"/>
      <c r="O67" s="19"/>
      <c r="P67" s="72"/>
      <c r="R67" s="19"/>
      <c r="S67" s="19"/>
      <c r="T67" s="19"/>
      <c r="U67" s="72"/>
      <c r="W67" s="19"/>
      <c r="X67" s="72"/>
      <c r="Y67" s="16"/>
      <c r="Z67" s="19"/>
      <c r="AA67" s="72"/>
      <c r="AB67" s="72"/>
      <c r="AC67" s="16"/>
      <c r="AD67" s="19"/>
      <c r="AE67" s="72"/>
      <c r="AF67" s="16"/>
      <c r="AG67" s="72"/>
      <c r="AH67" s="16"/>
      <c r="AI67" s="20"/>
      <c r="AJ67" s="19"/>
      <c r="AK67" s="19"/>
      <c r="AL67" s="20"/>
      <c r="AM67" s="20"/>
      <c r="AN67" s="20"/>
      <c r="AO67" s="20"/>
      <c r="AP67" s="20"/>
      <c r="AQ67" s="20"/>
      <c r="AR67" s="20"/>
      <c r="AS67" s="72"/>
      <c r="AT67" s="20"/>
      <c r="AU67" s="20"/>
      <c r="AV67" s="20"/>
      <c r="AW67" s="20"/>
      <c r="AX67" s="20"/>
      <c r="AY67" s="20"/>
      <c r="AZ67" s="20"/>
      <c r="BA67" s="20"/>
      <c r="BB67" s="20"/>
      <c r="BC67" s="20"/>
      <c r="BD67" s="20"/>
      <c r="BE67" s="20"/>
      <c r="BF67" s="20"/>
      <c r="BG67" s="20"/>
      <c r="BH67" s="20"/>
      <c r="BI67" s="20"/>
      <c r="BJ67" s="20"/>
      <c r="BK67" s="20"/>
      <c r="BL67" s="20"/>
      <c r="BM67" s="20"/>
      <c r="BN67" s="20"/>
      <c r="BO67" s="20"/>
      <c r="BP67" s="20"/>
      <c r="BQ67" s="20"/>
      <c r="BR67" s="20"/>
      <c r="BS67" s="20"/>
      <c r="BT67" s="20"/>
      <c r="BU67" s="20"/>
      <c r="BV67" s="20"/>
      <c r="BW67" s="20"/>
      <c r="BX67" s="20"/>
      <c r="BY67" s="20"/>
      <c r="BZ67" s="20"/>
      <c r="CA67" s="20"/>
      <c r="CB67" s="20"/>
    </row>
    <row r="68" spans="2:80" s="15" customFormat="1" hidden="1" x14ac:dyDescent="0.25">
      <c r="B68" s="17" t="s">
        <v>35</v>
      </c>
      <c r="C68" s="19"/>
      <c r="D68" s="19"/>
      <c r="E68" s="72"/>
      <c r="F68" s="16"/>
      <c r="G68" s="101"/>
      <c r="H68" s="72">
        <v>8</v>
      </c>
      <c r="I68" s="16"/>
      <c r="J68" s="72"/>
      <c r="K68" s="16"/>
      <c r="L68" s="19"/>
      <c r="M68" s="72"/>
      <c r="N68" s="16"/>
      <c r="O68" s="19"/>
      <c r="P68" s="72"/>
      <c r="R68" s="19"/>
      <c r="S68" s="19"/>
      <c r="T68" s="19"/>
      <c r="U68" s="72"/>
      <c r="W68" s="19"/>
      <c r="X68" s="72"/>
      <c r="Y68" s="16"/>
      <c r="Z68" s="19"/>
      <c r="AA68" s="72"/>
      <c r="AB68" s="72"/>
      <c r="AC68" s="16"/>
      <c r="AD68" s="19"/>
      <c r="AE68" s="72"/>
      <c r="AF68" s="16"/>
      <c r="AG68" s="72"/>
      <c r="AH68" s="16"/>
      <c r="AI68" s="20"/>
      <c r="AJ68" s="19"/>
      <c r="AK68" s="19"/>
      <c r="AL68" s="20"/>
      <c r="AM68" s="20"/>
      <c r="AN68" s="20"/>
      <c r="AO68" s="20"/>
      <c r="AP68" s="20"/>
      <c r="AQ68" s="20"/>
      <c r="AR68" s="20"/>
      <c r="AS68" s="72"/>
      <c r="AT68" s="20"/>
      <c r="AU68" s="20"/>
      <c r="AV68" s="20"/>
      <c r="AW68" s="20"/>
      <c r="AX68" s="20"/>
      <c r="AY68" s="20"/>
      <c r="AZ68" s="20"/>
      <c r="BA68" s="20"/>
      <c r="BB68" s="20"/>
      <c r="BC68" s="20"/>
      <c r="BD68" s="20"/>
      <c r="BE68" s="20"/>
      <c r="BF68" s="20"/>
      <c r="BG68" s="20"/>
      <c r="BH68" s="20"/>
      <c r="BI68" s="20"/>
      <c r="BJ68" s="20"/>
      <c r="BK68" s="20"/>
      <c r="BL68" s="20"/>
      <c r="BM68" s="20"/>
      <c r="BN68" s="20"/>
      <c r="BO68" s="20"/>
      <c r="BP68" s="20"/>
      <c r="BQ68" s="20"/>
      <c r="BR68" s="20"/>
      <c r="BS68" s="20"/>
      <c r="BT68" s="20"/>
      <c r="BU68" s="20"/>
      <c r="BV68" s="20"/>
      <c r="BW68" s="20"/>
      <c r="BX68" s="20"/>
      <c r="BY68" s="20"/>
      <c r="BZ68" s="20"/>
      <c r="CA68" s="20"/>
      <c r="CB68" s="20"/>
    </row>
    <row r="69" spans="2:80" s="15" customFormat="1" hidden="1" x14ac:dyDescent="0.25">
      <c r="B69" s="17" t="s">
        <v>24</v>
      </c>
      <c r="C69" s="19"/>
      <c r="D69" s="19"/>
      <c r="E69" s="72"/>
      <c r="F69" s="16"/>
      <c r="G69" s="101"/>
      <c r="H69" s="72"/>
      <c r="I69" s="16"/>
      <c r="J69" s="72"/>
      <c r="K69" s="16"/>
      <c r="L69" s="19"/>
      <c r="M69" s="72"/>
      <c r="N69" s="16"/>
      <c r="O69" s="19"/>
      <c r="P69" s="72"/>
      <c r="R69" s="19"/>
      <c r="S69" s="19"/>
      <c r="T69" s="19"/>
      <c r="U69" s="72"/>
      <c r="W69" s="19"/>
      <c r="X69" s="72"/>
      <c r="Y69" s="16"/>
      <c r="Z69" s="19"/>
      <c r="AA69" s="72"/>
      <c r="AB69" s="72"/>
      <c r="AC69" s="16"/>
      <c r="AD69" s="19"/>
      <c r="AE69" s="72"/>
      <c r="AF69" s="16"/>
      <c r="AG69" s="72"/>
      <c r="AH69" s="16"/>
      <c r="AI69" s="20"/>
      <c r="AJ69" s="19"/>
      <c r="AK69" s="19"/>
      <c r="AL69" s="20"/>
      <c r="AM69" s="20"/>
      <c r="AN69" s="20"/>
      <c r="AO69" s="20"/>
      <c r="AP69" s="20"/>
      <c r="AQ69" s="20"/>
      <c r="AR69" s="20"/>
      <c r="AS69" s="72"/>
      <c r="AT69" s="20"/>
      <c r="AU69" s="20"/>
      <c r="AV69" s="20"/>
      <c r="AW69" s="20"/>
      <c r="AX69" s="20"/>
      <c r="AY69" s="20"/>
      <c r="AZ69" s="20"/>
      <c r="BA69" s="20"/>
      <c r="BB69" s="20"/>
      <c r="BC69" s="20"/>
      <c r="BD69" s="20"/>
      <c r="BE69" s="20"/>
      <c r="BF69" s="20"/>
      <c r="BG69" s="20"/>
      <c r="BH69" s="20"/>
      <c r="BI69" s="20"/>
      <c r="BJ69" s="20"/>
      <c r="BK69" s="20"/>
      <c r="BL69" s="20"/>
      <c r="BM69" s="20"/>
      <c r="BN69" s="20"/>
      <c r="BO69" s="20"/>
      <c r="BP69" s="20"/>
      <c r="BQ69" s="20"/>
      <c r="BR69" s="20"/>
      <c r="BS69" s="20"/>
      <c r="BT69" s="20"/>
      <c r="BU69" s="20"/>
      <c r="BV69" s="20"/>
      <c r="BW69" s="20"/>
      <c r="BX69" s="20"/>
      <c r="BY69" s="20"/>
      <c r="BZ69" s="20"/>
      <c r="CA69" s="20"/>
      <c r="CB69" s="20"/>
    </row>
    <row r="70" spans="2:80" s="15" customFormat="1" hidden="1" x14ac:dyDescent="0.25">
      <c r="B70" s="17" t="s">
        <v>32</v>
      </c>
      <c r="C70" s="19"/>
      <c r="D70" s="19"/>
      <c r="E70" s="72"/>
      <c r="F70" s="16"/>
      <c r="G70" s="101"/>
      <c r="H70" s="72"/>
      <c r="I70" s="16"/>
      <c r="J70" s="72"/>
      <c r="K70" s="16"/>
      <c r="L70" s="19"/>
      <c r="M70" s="72"/>
      <c r="N70" s="16"/>
      <c r="O70" s="19"/>
      <c r="P70" s="72"/>
      <c r="R70" s="19"/>
      <c r="S70" s="19"/>
      <c r="T70" s="19"/>
      <c r="U70" s="72"/>
      <c r="W70" s="19"/>
      <c r="X70" s="72"/>
      <c r="Y70" s="16"/>
      <c r="Z70" s="19"/>
      <c r="AA70" s="72"/>
      <c r="AB70" s="72"/>
      <c r="AC70" s="16"/>
      <c r="AD70" s="19"/>
      <c r="AE70" s="72"/>
      <c r="AF70" s="16"/>
      <c r="AG70" s="72"/>
      <c r="AH70" s="16"/>
      <c r="AI70" s="20"/>
      <c r="AJ70" s="19"/>
      <c r="AK70" s="19"/>
      <c r="AL70" s="20"/>
      <c r="AM70" s="20"/>
      <c r="AN70" s="20"/>
      <c r="AO70" s="20"/>
      <c r="AP70" s="20"/>
      <c r="AQ70" s="20"/>
      <c r="AR70" s="20"/>
      <c r="AS70" s="72"/>
      <c r="AT70" s="20"/>
      <c r="AU70" s="20"/>
      <c r="AV70" s="20"/>
      <c r="AW70" s="20"/>
      <c r="AX70" s="20"/>
      <c r="AY70" s="20"/>
      <c r="AZ70" s="20"/>
      <c r="BA70" s="20"/>
      <c r="BB70" s="20"/>
      <c r="BC70" s="20"/>
      <c r="BD70" s="20"/>
      <c r="BE70" s="20"/>
      <c r="BF70" s="20"/>
      <c r="BG70" s="20"/>
      <c r="BH70" s="20"/>
      <c r="BI70" s="20"/>
      <c r="BJ70" s="20"/>
      <c r="BK70" s="20"/>
      <c r="BL70" s="20"/>
      <c r="BM70" s="20"/>
      <c r="BN70" s="20"/>
      <c r="BO70" s="20"/>
      <c r="BP70" s="20"/>
      <c r="BQ70" s="20"/>
      <c r="BR70" s="20"/>
      <c r="BS70" s="20"/>
      <c r="BT70" s="20"/>
      <c r="BU70" s="20"/>
      <c r="BV70" s="20"/>
      <c r="BW70" s="20"/>
      <c r="BX70" s="20"/>
      <c r="BY70" s="20"/>
      <c r="BZ70" s="20"/>
      <c r="CA70" s="20"/>
      <c r="CB70" s="20"/>
    </row>
    <row r="71" spans="2:80" s="15" customFormat="1" hidden="1" x14ac:dyDescent="0.25">
      <c r="B71" s="17" t="s">
        <v>34</v>
      </c>
      <c r="C71" s="19"/>
      <c r="D71" s="19"/>
      <c r="E71" s="72"/>
      <c r="F71" s="16">
        <v>6</v>
      </c>
      <c r="G71" s="101"/>
      <c r="H71" s="72"/>
      <c r="I71" s="16"/>
      <c r="J71" s="72"/>
      <c r="K71" s="16"/>
      <c r="L71" s="19"/>
      <c r="M71" s="72"/>
      <c r="N71" s="16"/>
      <c r="O71" s="19"/>
      <c r="P71" s="72"/>
      <c r="R71" s="19"/>
      <c r="S71" s="19"/>
      <c r="T71" s="19"/>
      <c r="U71" s="72"/>
      <c r="W71" s="19"/>
      <c r="X71" s="72"/>
      <c r="Y71" s="16"/>
      <c r="Z71" s="19"/>
      <c r="AA71" s="72"/>
      <c r="AB71" s="72"/>
      <c r="AC71" s="16"/>
      <c r="AD71" s="19"/>
      <c r="AE71" s="72"/>
      <c r="AF71" s="16"/>
      <c r="AG71" s="72"/>
      <c r="AH71" s="16"/>
      <c r="AI71" s="20"/>
      <c r="AJ71" s="19"/>
      <c r="AK71" s="19"/>
      <c r="AL71" s="20"/>
      <c r="AM71" s="20"/>
      <c r="AN71" s="20"/>
      <c r="AO71" s="20"/>
      <c r="AP71" s="20"/>
      <c r="AQ71" s="20"/>
      <c r="AR71" s="20"/>
      <c r="AS71" s="72"/>
      <c r="AT71" s="20"/>
      <c r="AU71" s="20"/>
      <c r="AV71" s="20"/>
      <c r="AW71" s="20"/>
      <c r="AX71" s="20"/>
      <c r="AY71" s="20"/>
      <c r="AZ71" s="20"/>
      <c r="BA71" s="20"/>
      <c r="BB71" s="20"/>
      <c r="BC71" s="20"/>
      <c r="BD71" s="20"/>
      <c r="BE71" s="20"/>
      <c r="BF71" s="20"/>
      <c r="BG71" s="20"/>
      <c r="BH71" s="20"/>
      <c r="BI71" s="20"/>
      <c r="BJ71" s="20"/>
      <c r="BK71" s="20"/>
      <c r="BL71" s="20"/>
      <c r="BM71" s="20"/>
      <c r="BN71" s="20"/>
      <c r="BO71" s="20"/>
      <c r="BP71" s="20"/>
      <c r="BQ71" s="20"/>
      <c r="BR71" s="20"/>
      <c r="BS71" s="20"/>
      <c r="BT71" s="20"/>
      <c r="BU71" s="20"/>
      <c r="BV71" s="20"/>
      <c r="BW71" s="20"/>
      <c r="BX71" s="20"/>
      <c r="BY71" s="20"/>
      <c r="BZ71" s="20"/>
      <c r="CA71" s="20"/>
      <c r="CB71" s="20"/>
    </row>
    <row r="72" spans="2:80" s="15" customFormat="1" hidden="1" x14ac:dyDescent="0.25">
      <c r="B72" s="40" t="s">
        <v>46</v>
      </c>
      <c r="C72" s="19"/>
      <c r="D72" s="19"/>
      <c r="E72" s="72"/>
      <c r="F72" s="16"/>
      <c r="G72" s="101"/>
      <c r="H72" s="72"/>
      <c r="I72" s="16"/>
      <c r="J72" s="72"/>
      <c r="K72" s="16"/>
      <c r="L72" s="19"/>
      <c r="M72" s="72"/>
      <c r="N72" s="16"/>
      <c r="O72" s="19"/>
      <c r="P72" s="72"/>
      <c r="R72" s="19"/>
      <c r="S72" s="19"/>
      <c r="T72" s="19"/>
      <c r="U72" s="72"/>
      <c r="W72" s="19"/>
      <c r="X72" s="72"/>
      <c r="Y72" s="16"/>
      <c r="Z72" s="19"/>
      <c r="AA72" s="72"/>
      <c r="AB72" s="72"/>
      <c r="AC72" s="16"/>
      <c r="AD72" s="19"/>
      <c r="AE72" s="72"/>
      <c r="AF72" s="16"/>
      <c r="AG72" s="72"/>
      <c r="AH72" s="16"/>
      <c r="AI72" s="20"/>
      <c r="AJ72" s="19"/>
      <c r="AK72" s="19"/>
      <c r="AL72" s="20"/>
      <c r="AM72" s="20"/>
      <c r="AN72" s="20"/>
      <c r="AO72" s="20"/>
      <c r="AP72" s="20"/>
      <c r="AQ72" s="20"/>
      <c r="AR72" s="20"/>
      <c r="AS72" s="72"/>
      <c r="AT72" s="20"/>
      <c r="AU72" s="20"/>
      <c r="AV72" s="20"/>
      <c r="AW72" s="20"/>
      <c r="AX72" s="20"/>
      <c r="AY72" s="20"/>
      <c r="AZ72" s="20"/>
      <c r="BA72" s="20"/>
      <c r="BB72" s="20"/>
      <c r="BC72" s="20"/>
      <c r="BD72" s="20"/>
      <c r="BE72" s="20"/>
      <c r="BF72" s="20"/>
      <c r="BG72" s="20"/>
      <c r="BH72" s="20"/>
      <c r="BI72" s="20"/>
      <c r="BJ72" s="20"/>
      <c r="BK72" s="20"/>
      <c r="BL72" s="20"/>
      <c r="BM72" s="20"/>
      <c r="BN72" s="20"/>
      <c r="BO72" s="20"/>
      <c r="BP72" s="20"/>
      <c r="BQ72" s="20"/>
      <c r="BR72" s="20"/>
      <c r="BS72" s="20"/>
      <c r="BT72" s="20"/>
      <c r="BU72" s="20"/>
      <c r="BV72" s="20"/>
      <c r="BW72" s="20"/>
      <c r="BX72" s="20"/>
      <c r="BY72" s="20"/>
      <c r="BZ72" s="20"/>
      <c r="CA72" s="20"/>
      <c r="CB72" s="20"/>
    </row>
    <row r="73" spans="2:80" s="15" customFormat="1" hidden="1" x14ac:dyDescent="0.25">
      <c r="C73" s="19"/>
      <c r="D73" s="19"/>
      <c r="E73" s="72"/>
      <c r="F73" s="16"/>
      <c r="G73" s="101"/>
      <c r="H73" s="72"/>
      <c r="I73" s="16"/>
      <c r="J73" s="72"/>
      <c r="K73" s="16"/>
      <c r="L73" s="19"/>
      <c r="M73" s="72"/>
      <c r="N73" s="16"/>
      <c r="O73" s="19"/>
      <c r="P73" s="72"/>
      <c r="R73" s="19"/>
      <c r="S73" s="19"/>
      <c r="T73" s="19"/>
      <c r="U73" s="72"/>
      <c r="W73" s="19"/>
      <c r="X73" s="72"/>
      <c r="Y73" s="16"/>
      <c r="Z73" s="19"/>
      <c r="AA73" s="72"/>
      <c r="AB73" s="72"/>
      <c r="AC73" s="16"/>
      <c r="AD73" s="19"/>
      <c r="AE73" s="72"/>
      <c r="AF73" s="16"/>
      <c r="AG73" s="72"/>
      <c r="AH73" s="16"/>
      <c r="AI73" s="20"/>
      <c r="AJ73" s="19"/>
      <c r="AK73" s="19"/>
      <c r="AL73" s="20"/>
      <c r="AM73" s="20"/>
      <c r="AN73" s="20"/>
      <c r="AO73" s="20"/>
      <c r="AP73" s="20"/>
      <c r="AQ73" s="20"/>
      <c r="AR73" s="20"/>
      <c r="AS73" s="72"/>
      <c r="AT73" s="20"/>
      <c r="AU73" s="20"/>
      <c r="AV73" s="20"/>
      <c r="AW73" s="20"/>
      <c r="AX73" s="20"/>
      <c r="AY73" s="20"/>
      <c r="AZ73" s="20"/>
      <c r="BA73" s="20"/>
      <c r="BB73" s="20"/>
      <c r="BC73" s="20"/>
      <c r="BD73" s="20"/>
      <c r="BE73" s="20"/>
      <c r="BF73" s="20"/>
      <c r="BG73" s="20"/>
      <c r="BH73" s="20"/>
      <c r="BI73" s="20"/>
      <c r="BJ73" s="20"/>
      <c r="BK73" s="20"/>
      <c r="BL73" s="20"/>
      <c r="BM73" s="20"/>
      <c r="BN73" s="20"/>
      <c r="BO73" s="20"/>
      <c r="BP73" s="20"/>
      <c r="BQ73" s="20"/>
      <c r="BR73" s="20"/>
      <c r="BS73" s="20"/>
      <c r="BT73" s="20"/>
      <c r="BU73" s="20"/>
      <c r="BV73" s="20"/>
      <c r="BW73" s="20"/>
      <c r="BX73" s="20"/>
      <c r="BY73" s="20"/>
      <c r="BZ73" s="20"/>
      <c r="CA73" s="20"/>
      <c r="CB73" s="20"/>
    </row>
    <row r="74" spans="2:80" s="15" customFormat="1" hidden="1" x14ac:dyDescent="0.25">
      <c r="C74" s="19"/>
      <c r="D74" s="19"/>
      <c r="E74" s="72"/>
      <c r="F74" s="16"/>
      <c r="G74" s="101"/>
      <c r="H74" s="72"/>
      <c r="I74" s="16"/>
      <c r="J74" s="72"/>
      <c r="K74" s="16"/>
      <c r="L74" s="19"/>
      <c r="M74" s="72"/>
      <c r="N74" s="16"/>
      <c r="O74" s="19"/>
      <c r="P74" s="72"/>
      <c r="R74" s="19"/>
      <c r="S74" s="19"/>
      <c r="T74" s="19"/>
      <c r="U74" s="72"/>
      <c r="W74" s="19"/>
      <c r="X74" s="72"/>
      <c r="Y74" s="16"/>
      <c r="Z74" s="19"/>
      <c r="AA74" s="72"/>
      <c r="AB74" s="72"/>
      <c r="AC74" s="16"/>
      <c r="AD74" s="19"/>
      <c r="AE74" s="72"/>
      <c r="AF74" s="16"/>
      <c r="AG74" s="72"/>
      <c r="AH74" s="16"/>
      <c r="AI74" s="20"/>
      <c r="AJ74" s="19"/>
      <c r="AK74" s="19"/>
      <c r="AL74" s="20"/>
      <c r="AM74" s="20"/>
      <c r="AN74" s="20"/>
      <c r="AO74" s="20"/>
      <c r="AP74" s="20"/>
      <c r="AQ74" s="20"/>
      <c r="AR74" s="20"/>
      <c r="AS74" s="72"/>
      <c r="AT74" s="20"/>
      <c r="AU74" s="20"/>
      <c r="AV74" s="20"/>
      <c r="AW74" s="20"/>
      <c r="AX74" s="20"/>
      <c r="AY74" s="20"/>
      <c r="AZ74" s="20"/>
      <c r="BA74" s="20"/>
      <c r="BB74" s="20"/>
      <c r="BC74" s="20"/>
      <c r="BD74" s="20"/>
      <c r="BE74" s="20"/>
      <c r="BF74" s="20"/>
      <c r="BG74" s="20"/>
      <c r="BH74" s="20"/>
      <c r="BI74" s="20"/>
      <c r="BJ74" s="20"/>
      <c r="BK74" s="20"/>
      <c r="BL74" s="20"/>
      <c r="BM74" s="20"/>
      <c r="BN74" s="20"/>
      <c r="BO74" s="20"/>
      <c r="BP74" s="20"/>
      <c r="BQ74" s="20"/>
      <c r="BR74" s="20"/>
      <c r="BS74" s="20"/>
      <c r="BT74" s="20"/>
      <c r="BU74" s="20"/>
      <c r="BV74" s="20"/>
      <c r="BW74" s="20"/>
      <c r="BX74" s="20"/>
      <c r="BY74" s="20"/>
      <c r="BZ74" s="20"/>
      <c r="CA74" s="20"/>
      <c r="CB74" s="20"/>
    </row>
    <row r="75" spans="2:80" s="15" customFormat="1" hidden="1" x14ac:dyDescent="0.25">
      <c r="C75" s="19"/>
      <c r="D75" s="19"/>
      <c r="E75" s="72"/>
      <c r="F75" s="16"/>
      <c r="G75" s="101"/>
      <c r="H75" s="72"/>
      <c r="I75" s="16"/>
      <c r="J75" s="72"/>
      <c r="K75" s="16"/>
      <c r="L75" s="19"/>
      <c r="M75" s="72"/>
      <c r="N75" s="16"/>
      <c r="O75" s="19"/>
      <c r="P75" s="72"/>
      <c r="R75" s="19"/>
      <c r="S75" s="19"/>
      <c r="T75" s="19"/>
      <c r="U75" s="72"/>
      <c r="W75" s="19"/>
      <c r="X75" s="72"/>
      <c r="Y75" s="16"/>
      <c r="Z75" s="19"/>
      <c r="AA75" s="72"/>
      <c r="AB75" s="72"/>
      <c r="AC75" s="16"/>
      <c r="AD75" s="19"/>
      <c r="AE75" s="72"/>
      <c r="AF75" s="16"/>
      <c r="AG75" s="72"/>
      <c r="AH75" s="16"/>
      <c r="AI75" s="20"/>
      <c r="AJ75" s="19"/>
      <c r="AK75" s="19"/>
      <c r="AL75" s="20"/>
      <c r="AM75" s="20"/>
      <c r="AN75" s="20"/>
      <c r="AO75" s="20"/>
      <c r="AP75" s="20"/>
      <c r="AQ75" s="20"/>
      <c r="AR75" s="20"/>
      <c r="AS75" s="72"/>
      <c r="AT75" s="20"/>
      <c r="AU75" s="20"/>
      <c r="AV75" s="20"/>
      <c r="AW75" s="20"/>
      <c r="AX75" s="20"/>
      <c r="AY75" s="20"/>
      <c r="AZ75" s="20"/>
      <c r="BA75" s="20"/>
      <c r="BB75" s="20"/>
      <c r="BC75" s="20"/>
      <c r="BD75" s="20"/>
      <c r="BE75" s="20"/>
      <c r="BF75" s="20"/>
      <c r="BG75" s="20"/>
      <c r="BH75" s="20"/>
      <c r="BI75" s="20"/>
      <c r="BJ75" s="20"/>
      <c r="BK75" s="20"/>
      <c r="BL75" s="20"/>
      <c r="BM75" s="20"/>
      <c r="BN75" s="20"/>
      <c r="BO75" s="20"/>
      <c r="BP75" s="20"/>
      <c r="BQ75" s="20"/>
      <c r="BR75" s="20"/>
      <c r="BS75" s="20"/>
      <c r="BT75" s="20"/>
      <c r="BU75" s="20"/>
      <c r="BV75" s="20"/>
      <c r="BW75" s="20"/>
      <c r="BX75" s="20"/>
      <c r="BY75" s="20"/>
      <c r="BZ75" s="20"/>
      <c r="CA75" s="20"/>
      <c r="CB75" s="20"/>
    </row>
    <row r="76" spans="2:80" s="15" customFormat="1" hidden="1" x14ac:dyDescent="0.25">
      <c r="C76" s="19"/>
      <c r="D76" s="19"/>
      <c r="E76" s="72"/>
      <c r="F76" s="16"/>
      <c r="G76" s="101"/>
      <c r="H76" s="72"/>
      <c r="I76" s="16"/>
      <c r="J76" s="72"/>
      <c r="K76" s="16"/>
      <c r="L76" s="19"/>
      <c r="M76" s="72"/>
      <c r="N76" s="16"/>
      <c r="O76" s="19"/>
      <c r="P76" s="72"/>
      <c r="R76" s="19"/>
      <c r="S76" s="19"/>
      <c r="T76" s="19"/>
      <c r="U76" s="72"/>
      <c r="W76" s="19"/>
      <c r="X76" s="72"/>
      <c r="Y76" s="16"/>
      <c r="Z76" s="19"/>
      <c r="AA76" s="72"/>
      <c r="AB76" s="72"/>
      <c r="AC76" s="16"/>
      <c r="AD76" s="19"/>
      <c r="AE76" s="72"/>
      <c r="AF76" s="16"/>
      <c r="AG76" s="72"/>
      <c r="AH76" s="16"/>
      <c r="AI76" s="20"/>
      <c r="AJ76" s="19"/>
      <c r="AK76" s="19"/>
      <c r="AL76" s="20"/>
      <c r="AM76" s="20"/>
      <c r="AN76" s="20"/>
      <c r="AO76" s="20"/>
      <c r="AP76" s="20"/>
      <c r="AQ76" s="20"/>
      <c r="AR76" s="20"/>
      <c r="AS76" s="72"/>
      <c r="AT76" s="20"/>
      <c r="AU76" s="20"/>
      <c r="AV76" s="20"/>
      <c r="AW76" s="20"/>
      <c r="AX76" s="20"/>
      <c r="AY76" s="20"/>
      <c r="AZ76" s="20"/>
      <c r="BA76" s="20"/>
      <c r="BB76" s="20"/>
      <c r="BC76" s="20"/>
      <c r="BD76" s="20"/>
      <c r="BE76" s="20"/>
      <c r="BF76" s="20"/>
      <c r="BG76" s="20"/>
      <c r="BH76" s="20"/>
      <c r="BI76" s="20"/>
      <c r="BJ76" s="20"/>
      <c r="BK76" s="20"/>
      <c r="BL76" s="20"/>
      <c r="BM76" s="20"/>
      <c r="BN76" s="20"/>
      <c r="BO76" s="20"/>
      <c r="BP76" s="20"/>
      <c r="BQ76" s="20"/>
      <c r="BR76" s="20"/>
      <c r="BS76" s="20"/>
      <c r="BT76" s="20"/>
      <c r="BU76" s="20"/>
      <c r="BV76" s="20"/>
      <c r="BW76" s="20"/>
      <c r="BX76" s="20"/>
      <c r="BY76" s="20"/>
      <c r="BZ76" s="20"/>
      <c r="CA76" s="20"/>
      <c r="CB76" s="20"/>
    </row>
    <row r="77" spans="2:80" hidden="1" x14ac:dyDescent="0.25">
      <c r="AB77" s="72"/>
      <c r="AD77" s="19"/>
      <c r="AE77" s="72"/>
      <c r="AG77" s="72"/>
      <c r="AI77" s="20"/>
      <c r="AJ77" s="19"/>
      <c r="AK77" s="19"/>
      <c r="AL77" s="20"/>
      <c r="AM77" s="20"/>
      <c r="AN77" s="20"/>
      <c r="AO77" s="20"/>
      <c r="AP77" s="20"/>
      <c r="AQ77" s="20"/>
      <c r="AR77" s="20"/>
      <c r="AT77" s="20"/>
      <c r="AU77" s="20"/>
      <c r="AV77" s="20"/>
      <c r="AW77" s="20"/>
      <c r="AX77" s="20"/>
      <c r="AY77" s="20"/>
      <c r="AZ77" s="20"/>
      <c r="BA77" s="20"/>
      <c r="BB77" s="20"/>
      <c r="BC77" s="20"/>
      <c r="BD77" s="20"/>
      <c r="BE77" s="20"/>
      <c r="BF77" s="20"/>
      <c r="BG77" s="20"/>
      <c r="BH77" s="20"/>
      <c r="BI77" s="20"/>
      <c r="BJ77" s="20"/>
      <c r="BK77" s="20"/>
      <c r="BL77" s="20"/>
      <c r="BM77" s="20"/>
      <c r="BN77" s="20"/>
      <c r="BO77" s="20"/>
      <c r="BP77" s="20"/>
      <c r="BQ77" s="20"/>
      <c r="BR77" s="20"/>
      <c r="BS77" s="20"/>
      <c r="BT77" s="20"/>
      <c r="BU77" s="20"/>
      <c r="BV77" s="20"/>
      <c r="BW77" s="20"/>
      <c r="BX77" s="20"/>
      <c r="BY77" s="20"/>
      <c r="BZ77" s="20"/>
      <c r="CA77" s="20"/>
      <c r="CB77" s="20"/>
    </row>
    <row r="78" spans="2:80" hidden="1" x14ac:dyDescent="0.25">
      <c r="AB78" s="72"/>
      <c r="AD78" s="19"/>
      <c r="AE78" s="72"/>
      <c r="AG78" s="72"/>
      <c r="AI78" s="20"/>
      <c r="AJ78" s="19"/>
      <c r="AK78" s="19"/>
      <c r="AL78" s="20"/>
      <c r="AM78" s="20"/>
      <c r="AN78" s="20"/>
      <c r="AO78" s="20"/>
      <c r="AP78" s="20"/>
      <c r="AQ78" s="20"/>
      <c r="AR78" s="20"/>
      <c r="AT78" s="20"/>
      <c r="AU78" s="20"/>
      <c r="AV78" s="20"/>
      <c r="AW78" s="20"/>
      <c r="AX78" s="20"/>
      <c r="AY78" s="20"/>
      <c r="AZ78" s="20"/>
      <c r="BA78" s="20"/>
      <c r="BB78" s="20"/>
      <c r="BC78" s="20"/>
      <c r="BD78" s="20"/>
      <c r="BE78" s="20"/>
      <c r="BF78" s="20"/>
      <c r="BG78" s="20"/>
      <c r="BH78" s="20"/>
      <c r="BI78" s="20"/>
      <c r="BJ78" s="20"/>
      <c r="BK78" s="20"/>
      <c r="BL78" s="20"/>
      <c r="BM78" s="20"/>
      <c r="BN78" s="20"/>
      <c r="BO78" s="20"/>
      <c r="BP78" s="20"/>
      <c r="BQ78" s="20"/>
      <c r="BR78" s="20"/>
      <c r="BS78" s="20"/>
      <c r="BT78" s="20"/>
      <c r="BU78" s="20"/>
      <c r="BV78" s="20"/>
      <c r="BW78" s="20"/>
      <c r="BX78" s="20"/>
      <c r="BY78" s="20"/>
      <c r="BZ78" s="20"/>
      <c r="CA78" s="20"/>
      <c r="CB78" s="20"/>
    </row>
    <row r="79" spans="2:80" hidden="1" x14ac:dyDescent="0.25">
      <c r="AB79" s="72"/>
      <c r="AD79" s="19"/>
      <c r="AE79" s="72"/>
      <c r="AG79" s="72"/>
      <c r="AI79" s="20"/>
      <c r="AJ79" s="19"/>
      <c r="AK79" s="19"/>
      <c r="AL79" s="20"/>
      <c r="AM79" s="20"/>
      <c r="AN79" s="20"/>
      <c r="AO79" s="20"/>
      <c r="AP79" s="20"/>
      <c r="AQ79" s="20"/>
      <c r="AR79" s="20"/>
      <c r="AT79" s="20"/>
      <c r="AU79" s="20"/>
      <c r="AV79" s="20"/>
      <c r="AW79" s="20"/>
      <c r="AX79" s="20"/>
      <c r="AY79" s="20"/>
      <c r="AZ79" s="20"/>
      <c r="BA79" s="20"/>
      <c r="BB79" s="20"/>
      <c r="BC79" s="20"/>
      <c r="BD79" s="20"/>
      <c r="BE79" s="20"/>
      <c r="BF79" s="20"/>
      <c r="BG79" s="20"/>
      <c r="BH79" s="20"/>
      <c r="BI79" s="20"/>
      <c r="BJ79" s="20"/>
      <c r="BK79" s="20"/>
      <c r="BL79" s="20"/>
      <c r="BM79" s="20"/>
      <c r="BN79" s="20"/>
      <c r="BO79" s="20"/>
      <c r="BP79" s="20"/>
      <c r="BQ79" s="20"/>
      <c r="BR79" s="20"/>
      <c r="BS79" s="20"/>
      <c r="BT79" s="20"/>
      <c r="BU79" s="20"/>
      <c r="BV79" s="20"/>
      <c r="BW79" s="20"/>
      <c r="BX79" s="20"/>
      <c r="BY79" s="20"/>
      <c r="BZ79" s="20"/>
      <c r="CA79" s="20"/>
      <c r="CB79" s="20"/>
    </row>
    <row r="80" spans="2:80" hidden="1" x14ac:dyDescent="0.25">
      <c r="AB80" s="72"/>
      <c r="AD80" s="19"/>
      <c r="AE80" s="72"/>
      <c r="AG80" s="72"/>
      <c r="AI80" s="20"/>
      <c r="AJ80" s="19"/>
      <c r="AK80" s="19"/>
      <c r="AL80" s="20"/>
      <c r="AM80" s="20"/>
      <c r="AN80" s="20"/>
      <c r="AO80" s="20"/>
      <c r="AP80" s="20"/>
      <c r="AQ80" s="20"/>
      <c r="AR80" s="20"/>
      <c r="AT80" s="20"/>
      <c r="AU80" s="20"/>
      <c r="AV80" s="20"/>
      <c r="AW80" s="20"/>
      <c r="AX80" s="20"/>
      <c r="AY80" s="20"/>
      <c r="AZ80" s="20"/>
      <c r="BA80" s="20"/>
      <c r="BB80" s="20"/>
      <c r="BC80" s="20"/>
      <c r="BD80" s="20"/>
      <c r="BE80" s="20"/>
      <c r="BF80" s="20"/>
      <c r="BG80" s="20"/>
      <c r="BH80" s="20"/>
      <c r="BI80" s="20"/>
      <c r="BJ80" s="20"/>
      <c r="BK80" s="20"/>
      <c r="BL80" s="20"/>
      <c r="BM80" s="20"/>
      <c r="BN80" s="20"/>
      <c r="BO80" s="20"/>
      <c r="BP80" s="20"/>
      <c r="BQ80" s="20"/>
      <c r="BR80" s="20"/>
      <c r="BS80" s="20"/>
      <c r="BT80" s="20"/>
      <c r="BU80" s="20"/>
      <c r="BV80" s="20"/>
      <c r="BW80" s="20"/>
      <c r="BX80" s="20"/>
      <c r="BY80" s="20"/>
      <c r="BZ80" s="20"/>
      <c r="CA80" s="20"/>
      <c r="CB80" s="20"/>
    </row>
    <row r="81" spans="28:80" hidden="1" x14ac:dyDescent="0.25">
      <c r="AB81" s="72"/>
      <c r="AD81" s="19"/>
      <c r="AE81" s="72"/>
      <c r="AG81" s="72"/>
      <c r="AI81" s="20"/>
      <c r="AJ81" s="19"/>
      <c r="AK81" s="19"/>
      <c r="AL81" s="20"/>
      <c r="AM81" s="20"/>
      <c r="AN81" s="20"/>
      <c r="AO81" s="20"/>
      <c r="AP81" s="20"/>
      <c r="AQ81" s="20"/>
      <c r="AR81" s="20"/>
      <c r="AT81" s="20"/>
      <c r="AU81" s="20"/>
      <c r="AV81" s="20"/>
      <c r="AW81" s="20"/>
      <c r="AX81" s="20"/>
      <c r="AY81" s="20"/>
      <c r="AZ81" s="20"/>
      <c r="BA81" s="20"/>
      <c r="BB81" s="20"/>
      <c r="BC81" s="20"/>
      <c r="BD81" s="20"/>
      <c r="BE81" s="20"/>
      <c r="BF81" s="20"/>
      <c r="BG81" s="20"/>
      <c r="BH81" s="20"/>
      <c r="BI81" s="20"/>
      <c r="BJ81" s="20"/>
      <c r="BK81" s="20"/>
      <c r="BL81" s="20"/>
      <c r="BM81" s="20"/>
      <c r="BN81" s="20"/>
      <c r="BO81" s="20"/>
      <c r="BP81" s="20"/>
      <c r="BQ81" s="20"/>
      <c r="BR81" s="20"/>
      <c r="BS81" s="20"/>
      <c r="BT81" s="20"/>
      <c r="BU81" s="20"/>
      <c r="BV81" s="20"/>
      <c r="BW81" s="20"/>
      <c r="BX81" s="20"/>
      <c r="BY81" s="20"/>
      <c r="BZ81" s="20"/>
      <c r="CA81" s="20"/>
      <c r="CB81" s="20"/>
    </row>
    <row r="82" spans="28:80" hidden="1" x14ac:dyDescent="0.25">
      <c r="AB82" s="72"/>
      <c r="AD82" s="19"/>
      <c r="AE82" s="72"/>
      <c r="AG82" s="72"/>
      <c r="AI82" s="20"/>
      <c r="AJ82" s="19"/>
      <c r="AK82" s="19"/>
      <c r="AL82" s="20"/>
      <c r="AM82" s="20"/>
      <c r="AN82" s="20"/>
      <c r="AO82" s="20"/>
      <c r="AP82" s="20"/>
      <c r="AQ82" s="20"/>
      <c r="AR82" s="20"/>
      <c r="AT82" s="20"/>
      <c r="AU82" s="20"/>
      <c r="AV82" s="20"/>
      <c r="AW82" s="20"/>
      <c r="AX82" s="20"/>
      <c r="AY82" s="20"/>
      <c r="AZ82" s="20"/>
      <c r="BA82" s="20"/>
      <c r="BB82" s="20"/>
      <c r="BC82" s="20"/>
      <c r="BD82" s="20"/>
      <c r="BE82" s="20"/>
      <c r="BF82" s="20"/>
      <c r="BG82" s="20"/>
      <c r="BH82" s="20"/>
      <c r="BI82" s="20"/>
      <c r="BJ82" s="20"/>
      <c r="BK82" s="20"/>
      <c r="BL82" s="20"/>
      <c r="BM82" s="20"/>
      <c r="BN82" s="20"/>
      <c r="BO82" s="20"/>
      <c r="BP82" s="20"/>
      <c r="BQ82" s="20"/>
      <c r="BR82" s="20"/>
      <c r="BS82" s="20"/>
      <c r="BT82" s="20"/>
      <c r="BU82" s="20"/>
      <c r="BV82" s="20"/>
      <c r="BW82" s="20"/>
      <c r="BX82" s="20"/>
      <c r="BY82" s="20"/>
      <c r="BZ82" s="20"/>
      <c r="CA82" s="20"/>
      <c r="CB82" s="20"/>
    </row>
    <row r="83" spans="28:80" hidden="1" x14ac:dyDescent="0.25">
      <c r="AB83" s="72"/>
      <c r="AD83" s="19"/>
      <c r="AE83" s="72"/>
      <c r="AG83" s="72"/>
      <c r="AI83" s="20"/>
      <c r="AJ83" s="19"/>
      <c r="AK83" s="19"/>
      <c r="AL83" s="20"/>
      <c r="AM83" s="20"/>
      <c r="AN83" s="20"/>
      <c r="AO83" s="20"/>
      <c r="AP83" s="20"/>
      <c r="AQ83" s="20"/>
      <c r="AR83" s="20"/>
      <c r="AT83" s="20"/>
      <c r="AU83" s="20"/>
      <c r="AV83" s="20"/>
      <c r="AW83" s="20"/>
      <c r="AX83" s="20"/>
      <c r="AY83" s="20"/>
      <c r="AZ83" s="20"/>
      <c r="BA83" s="20"/>
      <c r="BB83" s="20"/>
      <c r="BC83" s="20"/>
      <c r="BD83" s="20"/>
      <c r="BE83" s="20"/>
      <c r="BF83" s="20"/>
      <c r="BG83" s="20"/>
      <c r="BH83" s="20"/>
      <c r="BI83" s="20"/>
      <c r="BJ83" s="20"/>
      <c r="BK83" s="20"/>
      <c r="BL83" s="20"/>
      <c r="BM83" s="20"/>
      <c r="BN83" s="20"/>
      <c r="BO83" s="20"/>
      <c r="BP83" s="20"/>
      <c r="BQ83" s="20"/>
      <c r="BR83" s="20"/>
      <c r="BS83" s="20"/>
      <c r="BT83" s="20"/>
      <c r="BU83" s="20"/>
      <c r="BV83" s="20"/>
      <c r="BW83" s="20"/>
      <c r="BX83" s="20"/>
      <c r="BY83" s="20"/>
      <c r="BZ83" s="20"/>
      <c r="CA83" s="20"/>
      <c r="CB83" s="20"/>
    </row>
    <row r="84" spans="28:80" hidden="1" x14ac:dyDescent="0.25">
      <c r="AB84" s="72"/>
      <c r="AD84" s="19"/>
      <c r="AE84" s="72"/>
      <c r="AG84" s="72"/>
      <c r="AI84" s="20"/>
      <c r="AJ84" s="19"/>
      <c r="AK84" s="19"/>
      <c r="AL84" s="20"/>
      <c r="AM84" s="20"/>
      <c r="AN84" s="20"/>
      <c r="AO84" s="20"/>
      <c r="AP84" s="20"/>
      <c r="AQ84" s="20"/>
      <c r="AR84" s="20"/>
      <c r="AT84" s="20"/>
      <c r="AU84" s="20"/>
      <c r="AV84" s="20"/>
      <c r="AW84" s="20"/>
      <c r="AX84" s="20"/>
      <c r="AY84" s="20"/>
      <c r="AZ84" s="20"/>
      <c r="BA84" s="20"/>
      <c r="BB84" s="20"/>
      <c r="BC84" s="20"/>
      <c r="BD84" s="20"/>
      <c r="BE84" s="20"/>
      <c r="BF84" s="20"/>
      <c r="BG84" s="20"/>
      <c r="BH84" s="20"/>
      <c r="BI84" s="20"/>
      <c r="BJ84" s="20"/>
      <c r="BK84" s="20"/>
      <c r="BL84" s="20"/>
      <c r="BM84" s="20"/>
      <c r="BN84" s="20"/>
      <c r="BO84" s="20"/>
      <c r="BP84" s="20"/>
      <c r="BQ84" s="20"/>
      <c r="BR84" s="20"/>
      <c r="BS84" s="20"/>
      <c r="BT84" s="20"/>
      <c r="BU84" s="20"/>
      <c r="BV84" s="20"/>
      <c r="BW84" s="20"/>
      <c r="BX84" s="20"/>
      <c r="BY84" s="20"/>
      <c r="BZ84" s="20"/>
      <c r="CA84" s="20"/>
      <c r="CB84" s="20"/>
    </row>
    <row r="85" spans="28:80" x14ac:dyDescent="0.25">
      <c r="AB85" s="72"/>
      <c r="AD85" s="19"/>
      <c r="AE85" s="72"/>
      <c r="AG85" s="72"/>
      <c r="AI85" s="20"/>
      <c r="AJ85" s="19"/>
      <c r="AK85" s="19"/>
      <c r="AL85" s="20"/>
      <c r="AM85" s="20"/>
      <c r="AN85" s="20"/>
      <c r="AO85" s="20"/>
      <c r="AP85" s="20"/>
      <c r="AQ85" s="20"/>
      <c r="AR85" s="20"/>
      <c r="AT85" s="20"/>
      <c r="AU85" s="20"/>
      <c r="AV85" s="20"/>
      <c r="AW85" s="20"/>
      <c r="AX85" s="20"/>
      <c r="AY85" s="20"/>
      <c r="AZ85" s="20"/>
      <c r="BA85" s="20"/>
      <c r="BB85" s="20"/>
      <c r="BC85" s="20"/>
      <c r="BD85" s="20"/>
      <c r="BE85" s="20"/>
      <c r="BF85" s="20"/>
      <c r="BG85" s="20"/>
      <c r="BH85" s="20"/>
      <c r="BI85" s="20"/>
      <c r="BJ85" s="20"/>
      <c r="BK85" s="20"/>
      <c r="BL85" s="20"/>
      <c r="BM85" s="20"/>
      <c r="BN85" s="20"/>
      <c r="BO85" s="20"/>
      <c r="BP85" s="20"/>
      <c r="BQ85" s="20"/>
      <c r="BR85" s="20"/>
      <c r="BS85" s="20"/>
      <c r="BT85" s="20"/>
      <c r="BU85" s="20"/>
      <c r="BV85" s="20"/>
      <c r="BW85" s="20"/>
      <c r="BX85" s="20"/>
      <c r="BY85" s="20"/>
      <c r="BZ85" s="20"/>
      <c r="CA85" s="20"/>
      <c r="CB85" s="20"/>
    </row>
    <row r="86" spans="28:80" x14ac:dyDescent="0.25">
      <c r="AB86" s="72"/>
      <c r="AD86" s="19"/>
      <c r="AE86" s="72"/>
      <c r="AG86" s="72"/>
      <c r="AI86" s="20"/>
      <c r="AJ86" s="19"/>
      <c r="AK86" s="19"/>
      <c r="AL86" s="20"/>
      <c r="AM86" s="20"/>
      <c r="AN86" s="20"/>
      <c r="AO86" s="20"/>
      <c r="AP86" s="20"/>
      <c r="AQ86" s="20"/>
      <c r="AR86" s="20"/>
      <c r="AT86" s="20"/>
      <c r="AU86" s="20"/>
      <c r="AV86" s="20"/>
      <c r="AW86" s="20"/>
      <c r="AX86" s="20"/>
      <c r="AY86" s="20"/>
      <c r="AZ86" s="20"/>
      <c r="BA86" s="20"/>
      <c r="BB86" s="20"/>
      <c r="BC86" s="20"/>
      <c r="BD86" s="20"/>
      <c r="BE86" s="20"/>
      <c r="BF86" s="20"/>
      <c r="BG86" s="20"/>
      <c r="BH86" s="20"/>
      <c r="BI86" s="20"/>
      <c r="BJ86" s="20"/>
      <c r="BK86" s="20"/>
      <c r="BL86" s="20"/>
      <c r="BM86" s="20"/>
      <c r="BN86" s="20"/>
      <c r="BO86" s="20"/>
      <c r="BP86" s="20"/>
      <c r="BQ86" s="20"/>
      <c r="BR86" s="20"/>
      <c r="BS86" s="20"/>
      <c r="BT86" s="20"/>
      <c r="BU86" s="20"/>
      <c r="BV86" s="20"/>
      <c r="BW86" s="20"/>
      <c r="BX86" s="20"/>
      <c r="BY86" s="20"/>
      <c r="BZ86" s="20"/>
      <c r="CA86" s="20"/>
      <c r="CB86" s="20"/>
    </row>
    <row r="87" spans="28:80" x14ac:dyDescent="0.25">
      <c r="AB87" s="72"/>
      <c r="AD87" s="19"/>
      <c r="AE87" s="72"/>
      <c r="AG87" s="72"/>
      <c r="AI87" s="20"/>
      <c r="AJ87" s="19"/>
      <c r="AK87" s="19"/>
      <c r="AL87" s="20"/>
      <c r="AM87" s="20"/>
      <c r="AN87" s="20"/>
      <c r="AO87" s="20"/>
      <c r="AP87" s="20"/>
      <c r="AQ87" s="20"/>
      <c r="AR87" s="20"/>
      <c r="AT87" s="20"/>
      <c r="AU87" s="20"/>
      <c r="AV87" s="20"/>
      <c r="AW87" s="20"/>
      <c r="AX87" s="20"/>
      <c r="AY87" s="20"/>
      <c r="AZ87" s="20"/>
      <c r="BA87" s="20"/>
      <c r="BB87" s="20"/>
      <c r="BC87" s="20"/>
      <c r="BD87" s="20"/>
      <c r="BE87" s="20"/>
      <c r="BF87" s="20"/>
      <c r="BG87" s="20"/>
      <c r="BH87" s="20"/>
      <c r="BI87" s="20"/>
      <c r="BJ87" s="20"/>
      <c r="BK87" s="20"/>
      <c r="BL87" s="20"/>
      <c r="BM87" s="20"/>
      <c r="BN87" s="20"/>
      <c r="BO87" s="20"/>
      <c r="BP87" s="20"/>
      <c r="BQ87" s="20"/>
      <c r="BR87" s="20"/>
      <c r="BS87" s="20"/>
      <c r="BT87" s="20"/>
      <c r="BU87" s="20"/>
      <c r="BV87" s="20"/>
      <c r="BW87" s="20"/>
      <c r="BX87" s="20"/>
      <c r="BY87" s="20"/>
      <c r="BZ87" s="20"/>
      <c r="CA87" s="20"/>
      <c r="CB87" s="20"/>
    </row>
    <row r="88" spans="28:80" x14ac:dyDescent="0.25">
      <c r="AB88" s="72"/>
      <c r="AD88" s="19"/>
      <c r="AE88" s="72"/>
      <c r="AG88" s="72"/>
      <c r="AI88" s="20"/>
      <c r="AJ88" s="19"/>
      <c r="AK88" s="19"/>
      <c r="AL88" s="20"/>
      <c r="AM88" s="20"/>
      <c r="AN88" s="20"/>
      <c r="AO88" s="20"/>
      <c r="AP88" s="20"/>
      <c r="AQ88" s="20"/>
      <c r="AR88" s="20"/>
      <c r="AT88" s="20"/>
      <c r="AU88" s="20"/>
      <c r="AV88" s="20"/>
      <c r="AW88" s="20"/>
      <c r="AX88" s="20"/>
      <c r="AY88" s="20"/>
      <c r="AZ88" s="20"/>
      <c r="BA88" s="20"/>
      <c r="BB88" s="20"/>
      <c r="BC88" s="20"/>
      <c r="BD88" s="20"/>
      <c r="BE88" s="20"/>
      <c r="BF88" s="20"/>
      <c r="BG88" s="20"/>
      <c r="BH88" s="20"/>
      <c r="BI88" s="20"/>
      <c r="BJ88" s="20"/>
      <c r="BK88" s="20"/>
      <c r="BL88" s="20"/>
      <c r="BM88" s="20"/>
      <c r="BN88" s="20"/>
      <c r="BO88" s="20"/>
      <c r="BP88" s="20"/>
      <c r="BQ88" s="20"/>
      <c r="BR88" s="20"/>
      <c r="BS88" s="20"/>
      <c r="BT88" s="20"/>
      <c r="BU88" s="20"/>
      <c r="BV88" s="20"/>
      <c r="BW88" s="20"/>
      <c r="BX88" s="20"/>
      <c r="BY88" s="20"/>
      <c r="BZ88" s="20"/>
      <c r="CA88" s="20"/>
      <c r="CB88" s="20"/>
    </row>
    <row r="89" spans="28:80" x14ac:dyDescent="0.25">
      <c r="AB89" s="72"/>
      <c r="AC89" s="19"/>
      <c r="AD89" s="19"/>
      <c r="AE89" s="72"/>
      <c r="AF89" s="19"/>
      <c r="AG89" s="72"/>
      <c r="AH89" s="19"/>
      <c r="AI89" s="20"/>
      <c r="AJ89" s="19"/>
      <c r="AK89" s="19"/>
      <c r="AL89" s="20"/>
      <c r="AM89" s="20"/>
      <c r="AN89" s="20"/>
      <c r="AO89" s="20"/>
      <c r="AP89" s="20"/>
      <c r="AQ89" s="20"/>
      <c r="AR89" s="20"/>
      <c r="AT89" s="20"/>
      <c r="AU89" s="20"/>
      <c r="AV89" s="20"/>
      <c r="AW89" s="20"/>
      <c r="AX89" s="20"/>
      <c r="AY89" s="20"/>
      <c r="AZ89" s="20"/>
      <c r="BA89" s="20"/>
      <c r="BB89" s="20"/>
      <c r="BC89" s="20"/>
      <c r="BD89" s="20"/>
      <c r="BE89" s="20"/>
      <c r="BF89" s="20"/>
      <c r="BG89" s="20"/>
      <c r="BH89" s="20"/>
      <c r="BI89" s="20"/>
      <c r="BJ89" s="20"/>
      <c r="BK89" s="20"/>
      <c r="BL89" s="20"/>
      <c r="BM89" s="20"/>
      <c r="BN89" s="20"/>
      <c r="BO89" s="20"/>
      <c r="BP89" s="20"/>
      <c r="BQ89" s="20"/>
      <c r="BR89" s="20"/>
      <c r="BS89" s="20"/>
      <c r="BT89" s="20"/>
      <c r="BU89" s="20"/>
      <c r="BV89" s="20"/>
      <c r="BW89" s="20"/>
      <c r="BX89" s="20"/>
      <c r="BY89" s="20"/>
      <c r="BZ89" s="20"/>
      <c r="CA89" s="20"/>
      <c r="CB89" s="20"/>
    </row>
    <row r="90" spans="28:80" x14ac:dyDescent="0.25">
      <c r="AB90" s="72"/>
      <c r="AC90" s="19"/>
      <c r="AD90" s="19"/>
      <c r="AE90" s="72"/>
      <c r="AF90" s="19"/>
      <c r="AG90" s="72"/>
      <c r="AH90" s="19"/>
      <c r="AI90" s="20"/>
      <c r="AJ90" s="19"/>
      <c r="AK90" s="19"/>
      <c r="AL90" s="20"/>
      <c r="AM90" s="20"/>
      <c r="AN90" s="20"/>
      <c r="AO90" s="20"/>
      <c r="AP90" s="20"/>
      <c r="AQ90" s="20"/>
      <c r="AR90" s="20"/>
      <c r="AT90" s="20"/>
      <c r="AU90" s="20"/>
      <c r="AV90" s="20"/>
      <c r="AW90" s="20"/>
      <c r="AX90" s="20"/>
      <c r="AY90" s="20"/>
      <c r="AZ90" s="20"/>
      <c r="BA90" s="20"/>
      <c r="BB90" s="20"/>
      <c r="BC90" s="20"/>
      <c r="BD90" s="20"/>
      <c r="BE90" s="20"/>
      <c r="BF90" s="20"/>
      <c r="BG90" s="20"/>
      <c r="BH90" s="20"/>
      <c r="BI90" s="20"/>
      <c r="BJ90" s="20"/>
      <c r="BK90" s="20"/>
      <c r="BL90" s="20"/>
      <c r="BM90" s="20"/>
      <c r="BN90" s="20"/>
      <c r="BO90" s="20"/>
      <c r="BP90" s="20"/>
      <c r="BQ90" s="20"/>
      <c r="BR90" s="20"/>
      <c r="BS90" s="20"/>
      <c r="BT90" s="20"/>
      <c r="BU90" s="20"/>
      <c r="BV90" s="20"/>
      <c r="BW90" s="20"/>
      <c r="BX90" s="20"/>
      <c r="BY90" s="20"/>
      <c r="BZ90" s="20"/>
      <c r="CA90" s="20"/>
      <c r="CB90" s="20"/>
    </row>
    <row r="91" spans="28:80" x14ac:dyDescent="0.25">
      <c r="AB91" s="72"/>
      <c r="AC91" s="19"/>
      <c r="AD91" s="19"/>
      <c r="AE91" s="72"/>
      <c r="AF91" s="19"/>
      <c r="AG91" s="72"/>
      <c r="AH91" s="19"/>
      <c r="AI91" s="20"/>
      <c r="AJ91" s="19"/>
      <c r="AK91" s="19"/>
      <c r="AL91" s="20"/>
      <c r="AM91" s="20"/>
      <c r="AN91" s="20"/>
      <c r="AO91" s="20"/>
      <c r="AP91" s="20"/>
      <c r="AQ91" s="20"/>
      <c r="AR91" s="20"/>
      <c r="AT91" s="20"/>
      <c r="AU91" s="20"/>
      <c r="AV91" s="20"/>
      <c r="AW91" s="20"/>
      <c r="AX91" s="20"/>
      <c r="AY91" s="20"/>
      <c r="AZ91" s="20"/>
      <c r="BA91" s="20"/>
      <c r="BB91" s="20"/>
      <c r="BC91" s="20"/>
      <c r="BD91" s="20"/>
      <c r="BE91" s="20"/>
      <c r="BF91" s="20"/>
      <c r="BG91" s="20"/>
      <c r="BH91" s="20"/>
      <c r="BI91" s="20"/>
      <c r="BJ91" s="20"/>
      <c r="BK91" s="20"/>
      <c r="BL91" s="20"/>
      <c r="BM91" s="20"/>
      <c r="BN91" s="20"/>
      <c r="BO91" s="20"/>
      <c r="BP91" s="20"/>
      <c r="BQ91" s="20"/>
      <c r="BR91" s="20"/>
      <c r="BS91" s="20"/>
      <c r="BT91" s="20"/>
      <c r="BU91" s="20"/>
      <c r="BV91" s="20"/>
      <c r="BW91" s="20"/>
      <c r="BX91" s="20"/>
      <c r="BY91" s="20"/>
      <c r="BZ91" s="20"/>
      <c r="CA91" s="20"/>
      <c r="CB91" s="20"/>
    </row>
    <row r="92" spans="28:80" x14ac:dyDescent="0.25">
      <c r="AB92" s="72"/>
      <c r="AC92" s="19"/>
      <c r="AD92" s="19"/>
      <c r="AE92" s="72"/>
      <c r="AF92" s="19"/>
      <c r="AG92" s="72"/>
      <c r="AH92" s="19"/>
      <c r="AI92" s="20"/>
      <c r="AJ92" s="19"/>
      <c r="AK92" s="19"/>
      <c r="AL92" s="20"/>
      <c r="AM92" s="20"/>
      <c r="AN92" s="20"/>
      <c r="AO92" s="20"/>
      <c r="AP92" s="20"/>
      <c r="AQ92" s="20"/>
      <c r="AR92" s="20"/>
      <c r="AT92" s="20"/>
      <c r="AU92" s="20"/>
      <c r="AV92" s="20"/>
      <c r="AW92" s="20"/>
      <c r="AX92" s="20"/>
      <c r="AY92" s="20"/>
      <c r="AZ92" s="20"/>
      <c r="BA92" s="20"/>
      <c r="BB92" s="20"/>
      <c r="BC92" s="20"/>
      <c r="BD92" s="20"/>
      <c r="BE92" s="20"/>
      <c r="BF92" s="20"/>
      <c r="BG92" s="20"/>
      <c r="BH92" s="20"/>
      <c r="BI92" s="20"/>
      <c r="BJ92" s="20"/>
      <c r="BK92" s="20"/>
      <c r="BL92" s="20"/>
      <c r="BM92" s="20"/>
      <c r="BN92" s="20"/>
      <c r="BO92" s="20"/>
      <c r="BP92" s="20"/>
      <c r="BQ92" s="20"/>
      <c r="BR92" s="20"/>
      <c r="BS92" s="20"/>
      <c r="BT92" s="20"/>
      <c r="BU92" s="20"/>
      <c r="BV92" s="20"/>
      <c r="BW92" s="20"/>
      <c r="BX92" s="20"/>
      <c r="BY92" s="20"/>
      <c r="BZ92" s="20"/>
      <c r="CA92" s="20"/>
      <c r="CB92" s="20"/>
    </row>
    <row r="93" spans="28:80" x14ac:dyDescent="0.25">
      <c r="AB93" s="72"/>
      <c r="AC93" s="19"/>
      <c r="AD93" s="19"/>
      <c r="AE93" s="72"/>
      <c r="AF93" s="19"/>
      <c r="AG93" s="72"/>
      <c r="AH93" s="19"/>
      <c r="AI93" s="20"/>
      <c r="AJ93" s="19"/>
      <c r="AK93" s="19"/>
      <c r="AL93" s="20"/>
      <c r="AM93" s="20"/>
      <c r="AN93" s="20"/>
      <c r="AO93" s="20"/>
      <c r="AP93" s="20"/>
      <c r="AQ93" s="20"/>
      <c r="AR93" s="20"/>
      <c r="AT93" s="20"/>
      <c r="AU93" s="20"/>
      <c r="AV93" s="20"/>
      <c r="AW93" s="20"/>
      <c r="AX93" s="20"/>
      <c r="AY93" s="20"/>
      <c r="AZ93" s="20"/>
      <c r="BA93" s="20"/>
      <c r="BB93" s="20"/>
      <c r="BC93" s="20"/>
      <c r="BD93" s="20"/>
      <c r="BE93" s="20"/>
      <c r="BF93" s="20"/>
      <c r="BG93" s="20"/>
      <c r="BH93" s="20"/>
      <c r="BI93" s="20"/>
      <c r="BJ93" s="20"/>
      <c r="BK93" s="20"/>
      <c r="BL93" s="20"/>
      <c r="BM93" s="20"/>
      <c r="BN93" s="20"/>
      <c r="BO93" s="20"/>
      <c r="BP93" s="20"/>
      <c r="BQ93" s="20"/>
      <c r="BR93" s="20"/>
      <c r="BS93" s="20"/>
      <c r="BT93" s="20"/>
      <c r="BU93" s="20"/>
      <c r="BV93" s="20"/>
      <c r="BW93" s="20"/>
      <c r="BX93" s="20"/>
      <c r="BY93" s="20"/>
      <c r="BZ93" s="20"/>
      <c r="CA93" s="20"/>
      <c r="CB93" s="20"/>
    </row>
    <row r="94" spans="28:80" x14ac:dyDescent="0.25">
      <c r="AB94" s="72"/>
      <c r="AC94" s="19"/>
      <c r="AD94" s="19"/>
      <c r="AE94" s="72"/>
      <c r="AF94" s="19"/>
      <c r="AG94" s="72"/>
      <c r="AH94" s="19"/>
      <c r="AI94" s="20"/>
      <c r="AJ94" s="19"/>
      <c r="AK94" s="19"/>
      <c r="AL94" s="20"/>
      <c r="AM94" s="20"/>
      <c r="AN94" s="20"/>
      <c r="AO94" s="20"/>
      <c r="AP94" s="20"/>
      <c r="AQ94" s="20"/>
      <c r="AR94" s="20"/>
      <c r="AT94" s="20"/>
      <c r="AU94" s="20"/>
      <c r="AV94" s="20"/>
      <c r="AW94" s="20"/>
      <c r="AX94" s="20"/>
      <c r="AY94" s="20"/>
      <c r="AZ94" s="20"/>
      <c r="BA94" s="20"/>
      <c r="BB94" s="20"/>
      <c r="BC94" s="20"/>
      <c r="BD94" s="20"/>
      <c r="BE94" s="20"/>
      <c r="BF94" s="20"/>
      <c r="BG94" s="20"/>
      <c r="BH94" s="20"/>
      <c r="BI94" s="20"/>
      <c r="BJ94" s="20"/>
      <c r="BK94" s="20"/>
      <c r="BL94" s="20"/>
      <c r="BM94" s="20"/>
      <c r="BN94" s="20"/>
      <c r="BO94" s="20"/>
      <c r="BP94" s="20"/>
      <c r="BQ94" s="20"/>
      <c r="BR94" s="20"/>
      <c r="BS94" s="20"/>
      <c r="BT94" s="20"/>
      <c r="BU94" s="20"/>
      <c r="BV94" s="20"/>
      <c r="BW94" s="20"/>
      <c r="BX94" s="20"/>
      <c r="BY94" s="20"/>
      <c r="BZ94" s="20"/>
      <c r="CA94" s="20"/>
      <c r="CB94" s="20"/>
    </row>
    <row r="95" spans="28:80" x14ac:dyDescent="0.25">
      <c r="AB95" s="72"/>
      <c r="AC95" s="19"/>
      <c r="AD95" s="19"/>
      <c r="AE95" s="72"/>
      <c r="AF95" s="19"/>
      <c r="AG95" s="72"/>
      <c r="AH95" s="19"/>
      <c r="AI95" s="20"/>
      <c r="AJ95" s="19"/>
      <c r="AK95" s="19"/>
      <c r="AL95" s="20"/>
      <c r="AM95" s="20"/>
      <c r="AN95" s="20"/>
      <c r="AO95" s="20"/>
      <c r="AP95" s="20"/>
      <c r="AQ95" s="20"/>
      <c r="AR95" s="20"/>
      <c r="AT95" s="20"/>
      <c r="AU95" s="20"/>
      <c r="AV95" s="20"/>
      <c r="AW95" s="20"/>
      <c r="AX95" s="20"/>
      <c r="AY95" s="20"/>
      <c r="AZ95" s="20"/>
      <c r="BA95" s="20"/>
      <c r="BB95" s="20"/>
      <c r="BC95" s="20"/>
      <c r="BD95" s="20"/>
      <c r="BE95" s="20"/>
      <c r="BF95" s="20"/>
      <c r="BG95" s="20"/>
      <c r="BH95" s="20"/>
      <c r="BI95" s="20"/>
      <c r="BJ95" s="20"/>
      <c r="BK95" s="20"/>
      <c r="BL95" s="20"/>
      <c r="BM95" s="20"/>
      <c r="BN95" s="20"/>
      <c r="BO95" s="20"/>
      <c r="BP95" s="20"/>
      <c r="BQ95" s="20"/>
      <c r="BR95" s="20"/>
      <c r="BS95" s="20"/>
      <c r="BT95" s="20"/>
      <c r="BU95" s="20"/>
      <c r="BV95" s="20"/>
      <c r="BW95" s="20"/>
      <c r="BX95" s="20"/>
      <c r="BY95" s="20"/>
      <c r="BZ95" s="20"/>
      <c r="CA95" s="20"/>
      <c r="CB95" s="20"/>
    </row>
    <row r="96" spans="28:80" x14ac:dyDescent="0.25">
      <c r="AB96" s="72"/>
      <c r="AC96" s="19"/>
      <c r="AD96" s="19"/>
      <c r="AE96" s="72"/>
      <c r="AF96" s="19"/>
      <c r="AG96" s="72"/>
      <c r="AH96" s="19"/>
      <c r="AI96" s="20"/>
      <c r="AJ96" s="19"/>
      <c r="AK96" s="19"/>
      <c r="AL96" s="20"/>
      <c r="AM96" s="20"/>
      <c r="AN96" s="20"/>
      <c r="AO96" s="20"/>
      <c r="AP96" s="20"/>
      <c r="AQ96" s="20"/>
      <c r="AR96" s="20"/>
      <c r="AT96" s="20"/>
      <c r="AU96" s="20"/>
      <c r="AV96" s="20"/>
      <c r="AW96" s="20"/>
      <c r="AX96" s="20"/>
      <c r="AY96" s="20"/>
      <c r="AZ96" s="20"/>
      <c r="BA96" s="20"/>
      <c r="BB96" s="20"/>
      <c r="BC96" s="20"/>
      <c r="BD96" s="20"/>
      <c r="BE96" s="20"/>
      <c r="BF96" s="20"/>
      <c r="BG96" s="20"/>
      <c r="BH96" s="20"/>
      <c r="BI96" s="20"/>
      <c r="BJ96" s="20"/>
      <c r="BK96" s="20"/>
      <c r="BL96" s="20"/>
      <c r="BM96" s="20"/>
      <c r="BN96" s="20"/>
      <c r="BO96" s="20"/>
      <c r="BP96" s="20"/>
      <c r="BQ96" s="20"/>
      <c r="BR96" s="20"/>
      <c r="BS96" s="20"/>
      <c r="BT96" s="20"/>
      <c r="BU96" s="20"/>
      <c r="BV96" s="20"/>
      <c r="BW96" s="20"/>
      <c r="BX96" s="20"/>
      <c r="BY96" s="20"/>
      <c r="BZ96" s="20"/>
      <c r="CA96" s="20"/>
      <c r="CB96" s="20"/>
    </row>
    <row r="97" spans="28:80" x14ac:dyDescent="0.25">
      <c r="AB97" s="72"/>
      <c r="AC97" s="19"/>
      <c r="AD97" s="19"/>
      <c r="AE97" s="72"/>
      <c r="AF97" s="19"/>
      <c r="AG97" s="72"/>
      <c r="AH97" s="19"/>
      <c r="AI97" s="20"/>
      <c r="AJ97" s="19"/>
      <c r="AK97" s="19"/>
      <c r="AL97" s="20"/>
      <c r="AM97" s="20"/>
      <c r="AN97" s="20"/>
      <c r="AO97" s="20"/>
      <c r="AP97" s="20"/>
      <c r="AQ97" s="20"/>
      <c r="AR97" s="20"/>
      <c r="AT97" s="20"/>
      <c r="AU97" s="20"/>
      <c r="AV97" s="20"/>
      <c r="AW97" s="20"/>
      <c r="AX97" s="20"/>
      <c r="AY97" s="20"/>
      <c r="AZ97" s="20"/>
      <c r="BA97" s="20"/>
      <c r="BB97" s="20"/>
      <c r="BC97" s="20"/>
      <c r="BD97" s="20"/>
      <c r="BE97" s="20"/>
      <c r="BF97" s="20"/>
      <c r="BG97" s="20"/>
      <c r="BH97" s="20"/>
      <c r="BI97" s="20"/>
      <c r="BJ97" s="20"/>
      <c r="BK97" s="20"/>
      <c r="BL97" s="20"/>
      <c r="BM97" s="20"/>
      <c r="BN97" s="20"/>
      <c r="BO97" s="20"/>
      <c r="BP97" s="20"/>
      <c r="BQ97" s="20"/>
      <c r="BR97" s="20"/>
      <c r="BS97" s="20"/>
      <c r="BT97" s="20"/>
      <c r="BU97" s="20"/>
      <c r="BV97" s="20"/>
      <c r="BW97" s="20"/>
      <c r="BX97" s="20"/>
      <c r="BY97" s="20"/>
      <c r="BZ97" s="20"/>
      <c r="CA97" s="20"/>
      <c r="CB97" s="20"/>
    </row>
    <row r="98" spans="28:80" x14ac:dyDescent="0.25">
      <c r="AB98" s="72"/>
      <c r="AC98" s="19"/>
      <c r="AD98" s="19"/>
      <c r="AE98" s="72"/>
      <c r="AF98" s="19"/>
      <c r="AG98" s="72"/>
      <c r="AH98" s="19"/>
      <c r="AI98" s="20"/>
      <c r="AJ98" s="19"/>
      <c r="AK98" s="19"/>
      <c r="AL98" s="20"/>
      <c r="AM98" s="20"/>
      <c r="AN98" s="20"/>
      <c r="AO98" s="20"/>
      <c r="AP98" s="20"/>
      <c r="AQ98" s="20"/>
      <c r="AR98" s="20"/>
      <c r="AT98" s="20"/>
      <c r="AU98" s="20"/>
      <c r="AV98" s="20"/>
      <c r="AW98" s="20"/>
      <c r="AX98" s="20"/>
      <c r="AY98" s="20"/>
      <c r="AZ98" s="20"/>
      <c r="BA98" s="20"/>
      <c r="BB98" s="20"/>
      <c r="BC98" s="20"/>
      <c r="BD98" s="20"/>
      <c r="BE98" s="20"/>
      <c r="BF98" s="20"/>
      <c r="BG98" s="20"/>
      <c r="BH98" s="20"/>
      <c r="BI98" s="20"/>
      <c r="BJ98" s="20"/>
      <c r="BK98" s="20"/>
      <c r="BL98" s="20"/>
      <c r="BM98" s="20"/>
      <c r="BN98" s="20"/>
      <c r="BO98" s="20"/>
      <c r="BP98" s="20"/>
      <c r="BQ98" s="20"/>
      <c r="BR98" s="20"/>
      <c r="BS98" s="20"/>
      <c r="BT98" s="20"/>
      <c r="BU98" s="20"/>
      <c r="BV98" s="20"/>
      <c r="BW98" s="20"/>
      <c r="BX98" s="20"/>
      <c r="BY98" s="20"/>
      <c r="BZ98" s="20"/>
      <c r="CA98" s="20"/>
      <c r="CB98" s="20"/>
    </row>
    <row r="99" spans="28:80" x14ac:dyDescent="0.25">
      <c r="AB99" s="72"/>
      <c r="AC99" s="19"/>
      <c r="AD99" s="19"/>
      <c r="AE99" s="72"/>
      <c r="AF99" s="19"/>
      <c r="AG99" s="72"/>
      <c r="AH99" s="19"/>
      <c r="AI99" s="20"/>
      <c r="AJ99" s="19"/>
      <c r="AK99" s="19"/>
      <c r="AL99" s="20"/>
      <c r="AM99" s="20"/>
      <c r="AN99" s="20"/>
      <c r="AO99" s="20"/>
      <c r="AP99" s="20"/>
      <c r="AQ99" s="20"/>
      <c r="AR99" s="20"/>
      <c r="AT99" s="20"/>
      <c r="AU99" s="20"/>
      <c r="AV99" s="20"/>
      <c r="AW99" s="20"/>
      <c r="AX99" s="20"/>
      <c r="AY99" s="20"/>
      <c r="AZ99" s="20"/>
      <c r="BA99" s="20"/>
      <c r="BB99" s="20"/>
      <c r="BC99" s="20"/>
      <c r="BD99" s="20"/>
      <c r="BE99" s="20"/>
      <c r="BF99" s="20"/>
      <c r="BG99" s="20"/>
      <c r="BH99" s="20"/>
      <c r="BI99" s="20"/>
      <c r="BJ99" s="20"/>
      <c r="BK99" s="20"/>
      <c r="BL99" s="20"/>
      <c r="BM99" s="20"/>
      <c r="BN99" s="20"/>
      <c r="BO99" s="20"/>
      <c r="BP99" s="20"/>
      <c r="BQ99" s="20"/>
      <c r="BR99" s="20"/>
      <c r="BS99" s="20"/>
      <c r="BT99" s="20"/>
      <c r="BU99" s="20"/>
      <c r="BV99" s="20"/>
      <c r="BW99" s="20"/>
      <c r="BX99" s="20"/>
      <c r="BY99" s="20"/>
      <c r="BZ99" s="20"/>
      <c r="CA99" s="20"/>
      <c r="CB99" s="20"/>
    </row>
    <row r="100" spans="28:80" x14ac:dyDescent="0.25">
      <c r="AB100" s="72"/>
      <c r="AC100" s="19"/>
      <c r="AD100" s="19"/>
      <c r="AE100" s="72"/>
      <c r="AF100" s="19"/>
      <c r="AG100" s="72"/>
      <c r="AH100" s="19"/>
      <c r="AI100" s="20"/>
      <c r="AJ100" s="19"/>
      <c r="AK100" s="19"/>
      <c r="AL100" s="20"/>
      <c r="AM100" s="20"/>
      <c r="AN100" s="20"/>
      <c r="AO100" s="20"/>
      <c r="AP100" s="20"/>
      <c r="AQ100" s="20"/>
      <c r="AR100" s="20"/>
      <c r="AT100" s="20"/>
      <c r="AU100" s="20"/>
      <c r="AV100" s="20"/>
      <c r="AW100" s="20"/>
      <c r="AX100" s="20"/>
      <c r="AY100" s="20"/>
      <c r="AZ100" s="20"/>
      <c r="BA100" s="20"/>
      <c r="BB100" s="20"/>
      <c r="BC100" s="20"/>
      <c r="BD100" s="20"/>
      <c r="BE100" s="20"/>
      <c r="BF100" s="20"/>
      <c r="BG100" s="20"/>
      <c r="BH100" s="20"/>
      <c r="BI100" s="20"/>
      <c r="BJ100" s="20"/>
      <c r="BK100" s="20"/>
      <c r="BL100" s="20"/>
      <c r="BM100" s="20"/>
      <c r="BN100" s="20"/>
      <c r="BO100" s="20"/>
      <c r="BP100" s="20"/>
      <c r="BQ100" s="20"/>
      <c r="BR100" s="20"/>
      <c r="BS100" s="20"/>
      <c r="BT100" s="20"/>
      <c r="BU100" s="20"/>
      <c r="BV100" s="20"/>
      <c r="BW100" s="20"/>
      <c r="BX100" s="20"/>
      <c r="BY100" s="20"/>
      <c r="BZ100" s="20"/>
      <c r="CA100" s="20"/>
      <c r="CB100" s="20"/>
    </row>
    <row r="101" spans="28:80" x14ac:dyDescent="0.25">
      <c r="AB101" s="72"/>
      <c r="AC101" s="19"/>
      <c r="AD101" s="19"/>
      <c r="AE101" s="72"/>
      <c r="AF101" s="19"/>
      <c r="AG101" s="72"/>
      <c r="AH101" s="19"/>
      <c r="AI101" s="20"/>
      <c r="AJ101" s="19"/>
      <c r="AK101" s="19"/>
      <c r="AL101" s="20"/>
      <c r="AM101" s="20"/>
      <c r="AN101" s="20"/>
      <c r="AO101" s="20"/>
      <c r="AP101" s="20"/>
      <c r="AQ101" s="20"/>
      <c r="AR101" s="20"/>
      <c r="AT101" s="20"/>
      <c r="AU101" s="20"/>
      <c r="AV101" s="20"/>
      <c r="AW101" s="20"/>
      <c r="AX101" s="20"/>
      <c r="AY101" s="20"/>
      <c r="AZ101" s="20"/>
      <c r="BA101" s="20"/>
      <c r="BB101" s="20"/>
      <c r="BC101" s="20"/>
      <c r="BD101" s="20"/>
      <c r="BE101" s="20"/>
      <c r="BF101" s="20"/>
      <c r="BG101" s="20"/>
      <c r="BH101" s="20"/>
      <c r="BI101" s="20"/>
      <c r="BJ101" s="20"/>
      <c r="BK101" s="20"/>
      <c r="BL101" s="20"/>
      <c r="BM101" s="20"/>
      <c r="BN101" s="20"/>
      <c r="BO101" s="20"/>
      <c r="BP101" s="20"/>
      <c r="BQ101" s="20"/>
      <c r="BR101" s="20"/>
      <c r="BS101" s="20"/>
      <c r="BT101" s="20"/>
      <c r="BU101" s="20"/>
      <c r="BV101" s="20"/>
      <c r="BW101" s="20"/>
      <c r="BX101" s="20"/>
      <c r="BY101" s="20"/>
      <c r="BZ101" s="20"/>
      <c r="CA101" s="20"/>
      <c r="CB101" s="20"/>
    </row>
    <row r="102" spans="28:80" x14ac:dyDescent="0.25">
      <c r="AB102" s="72"/>
      <c r="AC102" s="19"/>
      <c r="AD102" s="19"/>
      <c r="AE102" s="72"/>
      <c r="AF102" s="19"/>
      <c r="AG102" s="72"/>
      <c r="AH102" s="19"/>
      <c r="AI102" s="20"/>
      <c r="AJ102" s="19"/>
      <c r="AK102" s="19"/>
      <c r="AL102" s="20"/>
      <c r="AM102" s="20"/>
      <c r="AN102" s="20"/>
      <c r="AO102" s="20"/>
      <c r="AP102" s="20"/>
      <c r="AQ102" s="20"/>
      <c r="AR102" s="20"/>
      <c r="AT102" s="20"/>
      <c r="AU102" s="20"/>
      <c r="AV102" s="20"/>
      <c r="AW102" s="20"/>
      <c r="AX102" s="20"/>
      <c r="AY102" s="20"/>
      <c r="AZ102" s="20"/>
      <c r="BA102" s="20"/>
      <c r="BB102" s="20"/>
      <c r="BC102" s="20"/>
      <c r="BD102" s="20"/>
      <c r="BE102" s="20"/>
      <c r="BF102" s="20"/>
      <c r="BG102" s="20"/>
      <c r="BH102" s="20"/>
      <c r="BI102" s="20"/>
      <c r="BJ102" s="20"/>
      <c r="BK102" s="20"/>
      <c r="BL102" s="20"/>
      <c r="BM102" s="20"/>
      <c r="BN102" s="20"/>
      <c r="BO102" s="20"/>
      <c r="BP102" s="20"/>
      <c r="BQ102" s="20"/>
      <c r="BR102" s="20"/>
      <c r="BS102" s="20"/>
      <c r="BT102" s="20"/>
      <c r="BU102" s="20"/>
      <c r="BV102" s="20"/>
      <c r="BW102" s="20"/>
      <c r="BX102" s="20"/>
      <c r="BY102" s="20"/>
      <c r="BZ102" s="20"/>
      <c r="CA102" s="20"/>
      <c r="CB102" s="20"/>
    </row>
    <row r="103" spans="28:80" x14ac:dyDescent="0.25">
      <c r="AB103" s="72"/>
      <c r="AC103" s="19"/>
      <c r="AD103" s="19"/>
      <c r="AE103" s="72"/>
      <c r="AF103" s="19"/>
      <c r="AG103" s="72"/>
      <c r="AH103" s="19"/>
      <c r="AI103" s="20"/>
      <c r="AJ103" s="19"/>
      <c r="AK103" s="19"/>
      <c r="AL103" s="20"/>
      <c r="AM103" s="20"/>
      <c r="AN103" s="20"/>
      <c r="AO103" s="20"/>
      <c r="AP103" s="20"/>
      <c r="AQ103" s="20"/>
      <c r="AR103" s="20"/>
      <c r="AT103" s="20"/>
      <c r="AU103" s="20"/>
      <c r="AV103" s="20"/>
      <c r="AW103" s="20"/>
      <c r="AX103" s="20"/>
      <c r="AY103" s="20"/>
      <c r="AZ103" s="20"/>
      <c r="BA103" s="20"/>
      <c r="BB103" s="20"/>
      <c r="BC103" s="20"/>
      <c r="BD103" s="20"/>
      <c r="BE103" s="20"/>
      <c r="BF103" s="20"/>
      <c r="BG103" s="20"/>
      <c r="BH103" s="20"/>
      <c r="BI103" s="20"/>
      <c r="BJ103" s="20"/>
      <c r="BK103" s="20"/>
      <c r="BL103" s="20"/>
      <c r="BM103" s="20"/>
      <c r="BN103" s="20"/>
      <c r="BO103" s="20"/>
      <c r="BP103" s="20"/>
      <c r="BQ103" s="20"/>
      <c r="BR103" s="20"/>
      <c r="BS103" s="20"/>
      <c r="BT103" s="20"/>
      <c r="BU103" s="20"/>
      <c r="BV103" s="20"/>
      <c r="BW103" s="20"/>
      <c r="BX103" s="20"/>
      <c r="BY103" s="20"/>
      <c r="BZ103" s="20"/>
      <c r="CA103" s="20"/>
      <c r="CB103" s="20"/>
    </row>
    <row r="104" spans="28:80" x14ac:dyDescent="0.25">
      <c r="AB104" s="72"/>
      <c r="AC104" s="19"/>
      <c r="AD104" s="19"/>
      <c r="AE104" s="72"/>
      <c r="AF104" s="19"/>
      <c r="AG104" s="72"/>
      <c r="AH104" s="19"/>
      <c r="AI104" s="20"/>
      <c r="AJ104" s="19"/>
      <c r="AK104" s="19"/>
      <c r="AL104" s="20"/>
      <c r="AM104" s="20"/>
      <c r="AN104" s="20"/>
      <c r="AO104" s="20"/>
      <c r="AP104" s="20"/>
      <c r="AQ104" s="20"/>
      <c r="AR104" s="20"/>
      <c r="AT104" s="20"/>
      <c r="AU104" s="20"/>
      <c r="AV104" s="20"/>
      <c r="AW104" s="20"/>
      <c r="AX104" s="20"/>
      <c r="AY104" s="20"/>
      <c r="AZ104" s="20"/>
      <c r="BA104" s="20"/>
      <c r="BB104" s="20"/>
      <c r="BC104" s="20"/>
      <c r="BD104" s="20"/>
      <c r="BE104" s="20"/>
      <c r="BF104" s="20"/>
      <c r="BG104" s="20"/>
      <c r="BH104" s="20"/>
      <c r="BI104" s="20"/>
      <c r="BJ104" s="20"/>
      <c r="BK104" s="20"/>
      <c r="BL104" s="20"/>
      <c r="BM104" s="20"/>
      <c r="BN104" s="20"/>
      <c r="BO104" s="20"/>
      <c r="BP104" s="20"/>
      <c r="BQ104" s="20"/>
      <c r="BR104" s="20"/>
      <c r="BS104" s="20"/>
      <c r="BT104" s="20"/>
      <c r="BU104" s="20"/>
      <c r="BV104" s="20"/>
      <c r="BW104" s="20"/>
      <c r="BX104" s="20"/>
      <c r="BY104" s="20"/>
      <c r="BZ104" s="20"/>
      <c r="CA104" s="20"/>
      <c r="CB104" s="20"/>
    </row>
    <row r="105" spans="28:80" x14ac:dyDescent="0.25">
      <c r="AB105" s="72"/>
      <c r="AC105" s="19"/>
      <c r="AD105" s="19"/>
      <c r="AE105" s="72"/>
      <c r="AF105" s="19"/>
      <c r="AG105" s="72"/>
      <c r="AH105" s="19"/>
      <c r="AI105" s="20"/>
      <c r="AJ105" s="19"/>
      <c r="AK105" s="19"/>
      <c r="AL105" s="20"/>
      <c r="AM105" s="20"/>
      <c r="AN105" s="20"/>
      <c r="AO105" s="20"/>
      <c r="AP105" s="20"/>
      <c r="AQ105" s="20"/>
      <c r="AR105" s="20"/>
      <c r="AT105" s="20"/>
      <c r="AU105" s="20"/>
      <c r="AV105" s="20"/>
      <c r="AW105" s="20"/>
      <c r="AX105" s="20"/>
      <c r="AY105" s="20"/>
      <c r="AZ105" s="20"/>
      <c r="BA105" s="20"/>
      <c r="BB105" s="20"/>
      <c r="BC105" s="20"/>
      <c r="BD105" s="20"/>
      <c r="BE105" s="20"/>
      <c r="BF105" s="20"/>
      <c r="BG105" s="20"/>
      <c r="BH105" s="20"/>
      <c r="BI105" s="20"/>
      <c r="BJ105" s="20"/>
      <c r="BK105" s="20"/>
      <c r="BL105" s="20"/>
      <c r="BM105" s="20"/>
      <c r="BN105" s="20"/>
      <c r="BO105" s="20"/>
      <c r="BP105" s="20"/>
      <c r="BQ105" s="20"/>
      <c r="BR105" s="20"/>
      <c r="BS105" s="20"/>
      <c r="BT105" s="20"/>
      <c r="BU105" s="20"/>
      <c r="BV105" s="20"/>
      <c r="BW105" s="20"/>
      <c r="BX105" s="20"/>
      <c r="BY105" s="20"/>
      <c r="BZ105" s="20"/>
      <c r="CA105" s="20"/>
      <c r="CB105" s="20"/>
    </row>
    <row r="106" spans="28:80" x14ac:dyDescent="0.25">
      <c r="AB106" s="72"/>
      <c r="AC106" s="19"/>
      <c r="AD106" s="19"/>
      <c r="AE106" s="72"/>
      <c r="AF106" s="19"/>
      <c r="AG106" s="72"/>
      <c r="AH106" s="19"/>
      <c r="AI106" s="20"/>
      <c r="AJ106" s="19"/>
      <c r="AK106" s="19"/>
      <c r="AL106" s="20"/>
      <c r="AM106" s="20"/>
      <c r="AN106" s="20"/>
      <c r="AO106" s="20"/>
      <c r="AP106" s="20"/>
      <c r="AQ106" s="20"/>
      <c r="AR106" s="20"/>
      <c r="AT106" s="20"/>
      <c r="AU106" s="20"/>
      <c r="AV106" s="20"/>
      <c r="AW106" s="20"/>
      <c r="AX106" s="20"/>
      <c r="AY106" s="20"/>
      <c r="AZ106" s="20"/>
      <c r="BA106" s="20"/>
      <c r="BB106" s="20"/>
      <c r="BC106" s="20"/>
      <c r="BD106" s="20"/>
      <c r="BE106" s="20"/>
      <c r="BF106" s="20"/>
      <c r="BG106" s="20"/>
      <c r="BH106" s="20"/>
      <c r="BI106" s="20"/>
      <c r="BJ106" s="20"/>
      <c r="BK106" s="20"/>
      <c r="BL106" s="20"/>
      <c r="BM106" s="20"/>
      <c r="BN106" s="20"/>
      <c r="BO106" s="20"/>
      <c r="BP106" s="20"/>
      <c r="BQ106" s="20"/>
      <c r="BR106" s="20"/>
      <c r="BS106" s="20"/>
      <c r="BT106" s="20"/>
      <c r="BU106" s="20"/>
      <c r="BV106" s="20"/>
      <c r="BW106" s="20"/>
      <c r="BX106" s="20"/>
      <c r="BY106" s="20"/>
      <c r="BZ106" s="20"/>
      <c r="CA106" s="20"/>
      <c r="CB106" s="20"/>
    </row>
    <row r="107" spans="28:80" x14ac:dyDescent="0.25">
      <c r="AB107" s="72"/>
      <c r="AC107" s="19"/>
      <c r="AD107" s="19"/>
      <c r="AE107" s="72"/>
      <c r="AF107" s="19"/>
      <c r="AG107" s="72"/>
      <c r="AH107" s="19"/>
      <c r="AI107" s="20"/>
      <c r="AJ107" s="19"/>
      <c r="AK107" s="19"/>
      <c r="AL107" s="20"/>
      <c r="AM107" s="20"/>
      <c r="AN107" s="20"/>
      <c r="AO107" s="20"/>
      <c r="AP107" s="20"/>
      <c r="AQ107" s="20"/>
      <c r="AR107" s="20"/>
      <c r="AT107" s="20"/>
      <c r="AU107" s="20"/>
      <c r="AV107" s="20"/>
      <c r="AW107" s="20"/>
      <c r="AX107" s="20"/>
      <c r="AY107" s="20"/>
      <c r="AZ107" s="20"/>
      <c r="BA107" s="20"/>
      <c r="BB107" s="20"/>
      <c r="BC107" s="20"/>
      <c r="BD107" s="20"/>
      <c r="BE107" s="20"/>
      <c r="BF107" s="20"/>
      <c r="BG107" s="20"/>
      <c r="BH107" s="20"/>
      <c r="BI107" s="20"/>
      <c r="BJ107" s="20"/>
      <c r="BK107" s="20"/>
      <c r="BL107" s="20"/>
      <c r="BM107" s="20"/>
      <c r="BN107" s="20"/>
      <c r="BO107" s="20"/>
      <c r="BP107" s="20"/>
      <c r="BQ107" s="20"/>
      <c r="BR107" s="20"/>
      <c r="BS107" s="20"/>
      <c r="BT107" s="20"/>
      <c r="BU107" s="20"/>
      <c r="BV107" s="20"/>
      <c r="BW107" s="20"/>
      <c r="BX107" s="20"/>
      <c r="BY107" s="20"/>
      <c r="BZ107" s="20"/>
      <c r="CA107" s="20"/>
      <c r="CB107" s="20"/>
    </row>
    <row r="108" spans="28:80" x14ac:dyDescent="0.25">
      <c r="AB108" s="72"/>
      <c r="AC108" s="19"/>
      <c r="AD108" s="19"/>
      <c r="AE108" s="72"/>
      <c r="AF108" s="19"/>
      <c r="AG108" s="72"/>
      <c r="AH108" s="19"/>
      <c r="AI108" s="20"/>
      <c r="AJ108" s="19"/>
      <c r="AK108" s="19"/>
      <c r="AL108" s="20"/>
      <c r="AM108" s="20"/>
      <c r="AN108" s="20"/>
      <c r="AO108" s="20"/>
      <c r="AP108" s="20"/>
      <c r="AQ108" s="20"/>
      <c r="AR108" s="20"/>
      <c r="AT108" s="20"/>
      <c r="AU108" s="20"/>
      <c r="AV108" s="20"/>
      <c r="AW108" s="20"/>
      <c r="AX108" s="20"/>
      <c r="AY108" s="20"/>
      <c r="AZ108" s="20"/>
      <c r="BA108" s="20"/>
      <c r="BB108" s="20"/>
      <c r="BC108" s="20"/>
      <c r="BD108" s="20"/>
      <c r="BE108" s="20"/>
      <c r="BF108" s="20"/>
      <c r="BG108" s="20"/>
      <c r="BH108" s="20"/>
      <c r="BI108" s="20"/>
      <c r="BJ108" s="20"/>
      <c r="BK108" s="20"/>
      <c r="BL108" s="20"/>
      <c r="BM108" s="20"/>
      <c r="BN108" s="20"/>
      <c r="BO108" s="20"/>
      <c r="BP108" s="20"/>
      <c r="BQ108" s="20"/>
      <c r="BR108" s="20"/>
      <c r="BS108" s="20"/>
      <c r="BT108" s="20"/>
      <c r="BU108" s="20"/>
      <c r="BV108" s="20"/>
      <c r="BW108" s="20"/>
      <c r="BX108" s="20"/>
      <c r="BY108" s="20"/>
      <c r="BZ108" s="20"/>
      <c r="CA108" s="20"/>
      <c r="CB108" s="20"/>
    </row>
    <row r="109" spans="28:80" x14ac:dyDescent="0.25">
      <c r="AB109" s="72"/>
      <c r="AC109" s="19"/>
      <c r="AD109" s="19"/>
      <c r="AE109" s="72"/>
      <c r="AF109" s="19"/>
      <c r="AG109" s="72"/>
      <c r="AH109" s="19"/>
      <c r="AI109" s="20"/>
      <c r="AJ109" s="19"/>
      <c r="AK109" s="19"/>
      <c r="AL109" s="20"/>
      <c r="AM109" s="20"/>
      <c r="AN109" s="20"/>
      <c r="AO109" s="20"/>
      <c r="AP109" s="20"/>
      <c r="AQ109" s="20"/>
      <c r="AR109" s="20"/>
      <c r="AT109" s="20"/>
      <c r="AU109" s="20"/>
      <c r="AV109" s="20"/>
      <c r="AW109" s="20"/>
      <c r="AX109" s="20"/>
      <c r="AY109" s="20"/>
      <c r="AZ109" s="20"/>
      <c r="BA109" s="20"/>
      <c r="BB109" s="20"/>
      <c r="BC109" s="20"/>
      <c r="BD109" s="20"/>
      <c r="BE109" s="20"/>
      <c r="BF109" s="20"/>
      <c r="BG109" s="20"/>
      <c r="BH109" s="20"/>
      <c r="BI109" s="20"/>
      <c r="BJ109" s="20"/>
      <c r="BK109" s="20"/>
      <c r="BL109" s="20"/>
      <c r="BM109" s="20"/>
      <c r="BN109" s="20"/>
      <c r="BO109" s="20"/>
      <c r="BP109" s="20"/>
      <c r="BQ109" s="20"/>
      <c r="BR109" s="20"/>
      <c r="BS109" s="20"/>
      <c r="BT109" s="20"/>
      <c r="BU109" s="20"/>
      <c r="BV109" s="20"/>
      <c r="BW109" s="20"/>
      <c r="BX109" s="20"/>
      <c r="BY109" s="20"/>
      <c r="BZ109" s="20"/>
      <c r="CA109" s="20"/>
      <c r="CB109" s="20"/>
    </row>
    <row r="110" spans="28:80" x14ac:dyDescent="0.25">
      <c r="AB110" s="72"/>
      <c r="AC110" s="19"/>
      <c r="AD110" s="19"/>
      <c r="AE110" s="72"/>
      <c r="AF110" s="19"/>
      <c r="AG110" s="72"/>
      <c r="AH110" s="19"/>
      <c r="AI110" s="20"/>
      <c r="AJ110" s="19"/>
      <c r="AK110" s="19"/>
      <c r="AL110" s="20"/>
      <c r="AM110" s="20"/>
      <c r="AN110" s="20"/>
      <c r="AO110" s="20"/>
      <c r="AP110" s="20"/>
      <c r="AQ110" s="20"/>
      <c r="AR110" s="20"/>
      <c r="AT110" s="20"/>
      <c r="AU110" s="20"/>
      <c r="AV110" s="20"/>
      <c r="AW110" s="20"/>
      <c r="AX110" s="20"/>
      <c r="AY110" s="20"/>
      <c r="AZ110" s="20"/>
      <c r="BA110" s="20"/>
      <c r="BB110" s="20"/>
      <c r="BC110" s="20"/>
      <c r="BD110" s="20"/>
      <c r="BE110" s="20"/>
      <c r="BF110" s="20"/>
      <c r="BG110" s="20"/>
      <c r="BH110" s="20"/>
      <c r="BI110" s="20"/>
      <c r="BJ110" s="20"/>
      <c r="BK110" s="20"/>
      <c r="BL110" s="20"/>
      <c r="BM110" s="20"/>
      <c r="BN110" s="20"/>
      <c r="BO110" s="20"/>
      <c r="BP110" s="20"/>
      <c r="BQ110" s="20"/>
      <c r="BR110" s="20"/>
      <c r="BS110" s="20"/>
      <c r="BT110" s="20"/>
      <c r="BU110" s="20"/>
      <c r="BV110" s="20"/>
      <c r="BW110" s="20"/>
      <c r="BX110" s="20"/>
      <c r="BY110" s="20"/>
      <c r="BZ110" s="20"/>
      <c r="CA110" s="20"/>
      <c r="CB110" s="20"/>
    </row>
    <row r="111" spans="28:80" x14ac:dyDescent="0.25">
      <c r="AB111" s="72"/>
      <c r="AC111" s="19"/>
      <c r="AD111" s="19"/>
      <c r="AE111" s="72"/>
      <c r="AF111" s="19"/>
      <c r="AG111" s="72"/>
      <c r="AH111" s="19"/>
      <c r="AI111" s="20"/>
      <c r="AJ111" s="19"/>
      <c r="AK111" s="19"/>
      <c r="AL111" s="20"/>
      <c r="AM111" s="20"/>
      <c r="AN111" s="20"/>
      <c r="AO111" s="20"/>
      <c r="AP111" s="20"/>
      <c r="AQ111" s="20"/>
      <c r="AR111" s="20"/>
      <c r="AT111" s="20"/>
      <c r="AU111" s="20"/>
      <c r="AV111" s="20"/>
      <c r="AW111" s="20"/>
      <c r="AX111" s="20"/>
      <c r="AY111" s="20"/>
      <c r="AZ111" s="20"/>
      <c r="BA111" s="20"/>
      <c r="BB111" s="20"/>
      <c r="BC111" s="20"/>
      <c r="BD111" s="20"/>
      <c r="BE111" s="20"/>
      <c r="BF111" s="20"/>
      <c r="BG111" s="20"/>
      <c r="BH111" s="20"/>
      <c r="BI111" s="20"/>
      <c r="BJ111" s="20"/>
      <c r="BK111" s="20"/>
      <c r="BL111" s="20"/>
      <c r="BM111" s="20"/>
      <c r="BN111" s="20"/>
      <c r="BO111" s="20"/>
      <c r="BP111" s="20"/>
      <c r="BQ111" s="20"/>
      <c r="BR111" s="20"/>
      <c r="BS111" s="20"/>
      <c r="BT111" s="20"/>
      <c r="BU111" s="20"/>
      <c r="BV111" s="20"/>
      <c r="BW111" s="20"/>
      <c r="BX111" s="20"/>
      <c r="BY111" s="20"/>
      <c r="BZ111" s="20"/>
      <c r="CA111" s="20"/>
      <c r="CB111" s="20"/>
    </row>
    <row r="112" spans="28:80" x14ac:dyDescent="0.25">
      <c r="AB112" s="72"/>
      <c r="AC112" s="19"/>
      <c r="AD112" s="19"/>
      <c r="AE112" s="72"/>
      <c r="AF112" s="19"/>
      <c r="AG112" s="72"/>
      <c r="AH112" s="19"/>
      <c r="AI112" s="20"/>
      <c r="AJ112" s="19"/>
      <c r="AK112" s="19"/>
      <c r="AL112" s="20"/>
      <c r="AM112" s="20"/>
      <c r="AN112" s="20"/>
      <c r="AO112" s="20"/>
      <c r="AP112" s="20"/>
      <c r="AQ112" s="20"/>
      <c r="AR112" s="20"/>
      <c r="AT112" s="20"/>
      <c r="AU112" s="20"/>
      <c r="AV112" s="20"/>
      <c r="AW112" s="20"/>
      <c r="AX112" s="20"/>
      <c r="AY112" s="20"/>
      <c r="AZ112" s="20"/>
      <c r="BA112" s="20"/>
      <c r="BB112" s="20"/>
      <c r="BC112" s="20"/>
      <c r="BD112" s="20"/>
      <c r="BE112" s="20"/>
      <c r="BF112" s="20"/>
      <c r="BG112" s="20"/>
      <c r="BH112" s="20"/>
      <c r="BI112" s="20"/>
      <c r="BJ112" s="20"/>
      <c r="BK112" s="20"/>
      <c r="BL112" s="20"/>
      <c r="BM112" s="20"/>
      <c r="BN112" s="20"/>
      <c r="BO112" s="20"/>
      <c r="BP112" s="20"/>
      <c r="BQ112" s="20"/>
      <c r="BR112" s="20"/>
      <c r="BS112" s="20"/>
      <c r="BT112" s="20"/>
      <c r="BU112" s="20"/>
      <c r="BV112" s="20"/>
      <c r="BW112" s="20"/>
      <c r="BX112" s="20"/>
      <c r="BY112" s="20"/>
      <c r="BZ112" s="20"/>
      <c r="CA112" s="20"/>
      <c r="CB112" s="20"/>
    </row>
    <row r="113" spans="28:80" x14ac:dyDescent="0.25">
      <c r="AB113" s="72"/>
      <c r="AC113" s="19"/>
      <c r="AD113" s="19"/>
      <c r="AE113" s="72"/>
      <c r="AF113" s="19"/>
      <c r="AG113" s="72"/>
      <c r="AH113" s="19"/>
      <c r="AI113" s="20"/>
      <c r="AJ113" s="19"/>
      <c r="AK113" s="19"/>
      <c r="AL113" s="20"/>
      <c r="AM113" s="20"/>
      <c r="AN113" s="20"/>
      <c r="AO113" s="20"/>
      <c r="AP113" s="20"/>
      <c r="AQ113" s="20"/>
      <c r="AR113" s="20"/>
      <c r="AT113" s="20"/>
      <c r="AU113" s="20"/>
      <c r="AV113" s="20"/>
      <c r="AW113" s="20"/>
      <c r="AX113" s="20"/>
      <c r="AY113" s="20"/>
      <c r="AZ113" s="20"/>
      <c r="BA113" s="20"/>
      <c r="BB113" s="20"/>
      <c r="BC113" s="20"/>
      <c r="BD113" s="20"/>
      <c r="BE113" s="20"/>
      <c r="BF113" s="20"/>
      <c r="BG113" s="20"/>
      <c r="BH113" s="20"/>
      <c r="BI113" s="20"/>
      <c r="BJ113" s="20"/>
      <c r="BK113" s="20"/>
      <c r="BL113" s="20"/>
      <c r="BM113" s="20"/>
      <c r="BN113" s="20"/>
      <c r="BO113" s="20"/>
      <c r="BP113" s="20"/>
      <c r="BQ113" s="20"/>
      <c r="BR113" s="20"/>
      <c r="BS113" s="20"/>
      <c r="BT113" s="20"/>
      <c r="BU113" s="20"/>
      <c r="BV113" s="20"/>
      <c r="BW113" s="20"/>
      <c r="BX113" s="20"/>
      <c r="BY113" s="20"/>
      <c r="BZ113" s="20"/>
      <c r="CA113" s="20"/>
      <c r="CB113" s="20"/>
    </row>
    <row r="114" spans="28:80" x14ac:dyDescent="0.25">
      <c r="AB114" s="72"/>
      <c r="AC114" s="19"/>
      <c r="AD114" s="19"/>
      <c r="AE114" s="72"/>
      <c r="AF114" s="19"/>
      <c r="AG114" s="72"/>
      <c r="AH114" s="19"/>
      <c r="AI114" s="20"/>
      <c r="AJ114" s="19"/>
      <c r="AK114" s="19"/>
      <c r="AL114" s="20"/>
      <c r="AM114" s="20"/>
      <c r="AN114" s="20"/>
      <c r="AO114" s="20"/>
      <c r="AP114" s="20"/>
      <c r="AQ114" s="20"/>
      <c r="AR114" s="20"/>
      <c r="AT114" s="20"/>
      <c r="AU114" s="20"/>
      <c r="AV114" s="20"/>
      <c r="AW114" s="20"/>
      <c r="AX114" s="20"/>
      <c r="AY114" s="20"/>
      <c r="AZ114" s="20"/>
      <c r="BA114" s="20"/>
      <c r="BB114" s="20"/>
      <c r="BC114" s="20"/>
      <c r="BD114" s="20"/>
      <c r="BE114" s="20"/>
      <c r="BF114" s="20"/>
      <c r="BG114" s="20"/>
      <c r="BH114" s="20"/>
      <c r="BI114" s="20"/>
      <c r="BJ114" s="20"/>
      <c r="BK114" s="20"/>
      <c r="BL114" s="20"/>
      <c r="BM114" s="20"/>
      <c r="BN114" s="20"/>
      <c r="BO114" s="20"/>
      <c r="BP114" s="20"/>
      <c r="BQ114" s="20"/>
      <c r="BR114" s="20"/>
      <c r="BS114" s="20"/>
      <c r="BT114" s="20"/>
      <c r="BU114" s="20"/>
      <c r="BV114" s="20"/>
      <c r="BW114" s="20"/>
      <c r="BX114" s="20"/>
      <c r="BY114" s="20"/>
      <c r="BZ114" s="20"/>
      <c r="CA114" s="20"/>
      <c r="CB114" s="20"/>
    </row>
    <row r="115" spans="28:80" x14ac:dyDescent="0.25">
      <c r="AB115" s="72"/>
      <c r="AC115" s="19"/>
      <c r="AD115" s="19"/>
      <c r="AE115" s="72"/>
      <c r="AF115" s="19"/>
      <c r="AG115" s="72"/>
      <c r="AH115" s="19"/>
      <c r="AI115" s="20"/>
      <c r="AJ115" s="19"/>
      <c r="AK115" s="19"/>
      <c r="AL115" s="20"/>
      <c r="AM115" s="20"/>
      <c r="AN115" s="20"/>
      <c r="AO115" s="20"/>
      <c r="AP115" s="20"/>
      <c r="AQ115" s="20"/>
      <c r="AR115" s="20"/>
      <c r="AT115" s="20"/>
      <c r="AU115" s="20"/>
      <c r="AV115" s="20"/>
      <c r="AW115" s="20"/>
      <c r="AX115" s="20"/>
      <c r="AY115" s="20"/>
      <c r="AZ115" s="20"/>
      <c r="BA115" s="20"/>
      <c r="BB115" s="20"/>
      <c r="BC115" s="20"/>
      <c r="BD115" s="20"/>
      <c r="BE115" s="20"/>
      <c r="BF115" s="20"/>
      <c r="BG115" s="20"/>
      <c r="BH115" s="20"/>
      <c r="BI115" s="20"/>
      <c r="BJ115" s="20"/>
      <c r="BK115" s="20"/>
      <c r="BL115" s="20"/>
      <c r="BM115" s="20"/>
      <c r="BN115" s="20"/>
      <c r="BO115" s="20"/>
      <c r="BP115" s="20"/>
      <c r="BQ115" s="20"/>
      <c r="BR115" s="20"/>
      <c r="BS115" s="20"/>
      <c r="BT115" s="20"/>
      <c r="BU115" s="20"/>
      <c r="BV115" s="20"/>
      <c r="BW115" s="20"/>
      <c r="BX115" s="20"/>
      <c r="BY115" s="20"/>
      <c r="BZ115" s="20"/>
      <c r="CA115" s="20"/>
      <c r="CB115" s="20"/>
    </row>
    <row r="116" spans="28:80" x14ac:dyDescent="0.25">
      <c r="AB116" s="72"/>
      <c r="AC116" s="19"/>
      <c r="AD116" s="19"/>
      <c r="AE116" s="72"/>
      <c r="AF116" s="19"/>
      <c r="AG116" s="72"/>
      <c r="AH116" s="19"/>
      <c r="AI116" s="20"/>
      <c r="AJ116" s="19"/>
      <c r="AK116" s="19"/>
      <c r="AL116" s="20"/>
      <c r="AM116" s="20"/>
      <c r="AN116" s="20"/>
      <c r="AO116" s="20"/>
      <c r="AP116" s="20"/>
      <c r="AQ116" s="20"/>
      <c r="AR116" s="20"/>
      <c r="AT116" s="20"/>
      <c r="AU116" s="20"/>
      <c r="AV116" s="20"/>
      <c r="AW116" s="20"/>
      <c r="AX116" s="20"/>
      <c r="AY116" s="20"/>
      <c r="AZ116" s="20"/>
      <c r="BA116" s="20"/>
      <c r="BB116" s="20"/>
      <c r="BC116" s="20"/>
      <c r="BD116" s="20"/>
      <c r="BE116" s="20"/>
      <c r="BF116" s="20"/>
      <c r="BG116" s="20"/>
      <c r="BH116" s="20"/>
      <c r="BI116" s="20"/>
      <c r="BJ116" s="20"/>
      <c r="BK116" s="20"/>
      <c r="BL116" s="20"/>
      <c r="BM116" s="20"/>
      <c r="BN116" s="20"/>
      <c r="BO116" s="20"/>
      <c r="BP116" s="20"/>
      <c r="BQ116" s="20"/>
      <c r="BR116" s="20"/>
      <c r="BS116" s="20"/>
      <c r="BT116" s="20"/>
      <c r="BU116" s="20"/>
      <c r="BV116" s="20"/>
      <c r="BW116" s="20"/>
      <c r="BX116" s="20"/>
      <c r="BY116" s="20"/>
      <c r="BZ116" s="20"/>
      <c r="CA116" s="20"/>
      <c r="CB116" s="20"/>
    </row>
    <row r="117" spans="28:80" x14ac:dyDescent="0.25">
      <c r="AB117" s="72"/>
      <c r="AC117" s="19"/>
      <c r="AD117" s="19"/>
      <c r="AE117" s="72"/>
      <c r="AF117" s="19"/>
      <c r="AG117" s="72"/>
      <c r="AH117" s="19"/>
      <c r="AI117" s="20"/>
      <c r="AJ117" s="19"/>
      <c r="AK117" s="19"/>
      <c r="AL117" s="20"/>
      <c r="AM117" s="20"/>
      <c r="AN117" s="20"/>
      <c r="AO117" s="20"/>
      <c r="AP117" s="20"/>
      <c r="AQ117" s="20"/>
      <c r="AR117" s="20"/>
      <c r="AT117" s="20"/>
      <c r="AU117" s="20"/>
      <c r="AV117" s="20"/>
      <c r="AW117" s="20"/>
      <c r="AX117" s="20"/>
      <c r="AY117" s="20"/>
      <c r="AZ117" s="20"/>
      <c r="BA117" s="20"/>
      <c r="BB117" s="20"/>
      <c r="BC117" s="20"/>
      <c r="BD117" s="20"/>
      <c r="BE117" s="20"/>
      <c r="BF117" s="20"/>
      <c r="BG117" s="20"/>
      <c r="BH117" s="20"/>
      <c r="BI117" s="20"/>
      <c r="BJ117" s="20"/>
      <c r="BK117" s="20"/>
      <c r="BL117" s="20"/>
      <c r="BM117" s="20"/>
      <c r="BN117" s="20"/>
      <c r="BO117" s="20"/>
      <c r="BP117" s="20"/>
      <c r="BQ117" s="20"/>
      <c r="BR117" s="20"/>
      <c r="BS117" s="20"/>
      <c r="BT117" s="20"/>
      <c r="BU117" s="20"/>
      <c r="BV117" s="20"/>
      <c r="BW117" s="20"/>
      <c r="BX117" s="20"/>
      <c r="BY117" s="20"/>
      <c r="BZ117" s="20"/>
      <c r="CA117" s="20"/>
      <c r="CB117" s="20"/>
    </row>
    <row r="118" spans="28:80" x14ac:dyDescent="0.25">
      <c r="AB118" s="72"/>
      <c r="AC118" s="19"/>
      <c r="AD118" s="19"/>
      <c r="AE118" s="72"/>
      <c r="AF118" s="19"/>
      <c r="AG118" s="72"/>
      <c r="AH118" s="19"/>
      <c r="AI118" s="20"/>
      <c r="AJ118" s="19"/>
      <c r="AK118" s="19"/>
      <c r="AL118" s="20"/>
      <c r="AM118" s="20"/>
      <c r="AN118" s="20"/>
      <c r="AO118" s="20"/>
      <c r="AP118" s="20"/>
      <c r="AQ118" s="20"/>
      <c r="AR118" s="20"/>
      <c r="AT118" s="20"/>
      <c r="AU118" s="20"/>
      <c r="AV118" s="20"/>
      <c r="AW118" s="20"/>
      <c r="AX118" s="20"/>
      <c r="AY118" s="20"/>
      <c r="AZ118" s="20"/>
      <c r="BA118" s="20"/>
      <c r="BB118" s="20"/>
      <c r="BC118" s="20"/>
      <c r="BD118" s="20"/>
      <c r="BE118" s="20"/>
      <c r="BF118" s="20"/>
      <c r="BG118" s="20"/>
      <c r="BH118" s="20"/>
      <c r="BI118" s="20"/>
      <c r="BJ118" s="20"/>
      <c r="BK118" s="20"/>
      <c r="BL118" s="20"/>
      <c r="BM118" s="20"/>
      <c r="BN118" s="20"/>
      <c r="BO118" s="20"/>
      <c r="BP118" s="20"/>
      <c r="BQ118" s="20"/>
      <c r="BR118" s="20"/>
      <c r="BS118" s="20"/>
      <c r="BT118" s="20"/>
      <c r="BU118" s="20"/>
      <c r="BV118" s="20"/>
      <c r="BW118" s="20"/>
      <c r="BX118" s="20"/>
      <c r="BY118" s="20"/>
      <c r="BZ118" s="20"/>
      <c r="CA118" s="20"/>
      <c r="CB118" s="20"/>
    </row>
    <row r="119" spans="28:80" x14ac:dyDescent="0.25">
      <c r="AB119" s="72"/>
      <c r="AC119" s="19"/>
      <c r="AD119" s="19"/>
      <c r="AE119" s="72"/>
      <c r="AF119" s="19"/>
      <c r="AG119" s="72"/>
      <c r="AH119" s="19"/>
      <c r="AI119" s="20"/>
      <c r="AJ119" s="19"/>
      <c r="AK119" s="19"/>
      <c r="AL119" s="20"/>
      <c r="AM119" s="20"/>
      <c r="AN119" s="20"/>
      <c r="AO119" s="20"/>
      <c r="AP119" s="20"/>
      <c r="AQ119" s="20"/>
      <c r="AR119" s="20"/>
      <c r="AT119" s="20"/>
      <c r="AU119" s="20"/>
      <c r="AV119" s="20"/>
      <c r="AW119" s="20"/>
      <c r="AX119" s="20"/>
      <c r="AY119" s="20"/>
      <c r="AZ119" s="20"/>
      <c r="BA119" s="20"/>
      <c r="BB119" s="20"/>
      <c r="BC119" s="20"/>
      <c r="BD119" s="20"/>
      <c r="BE119" s="20"/>
      <c r="BF119" s="20"/>
      <c r="BG119" s="20"/>
      <c r="BH119" s="20"/>
      <c r="BI119" s="20"/>
      <c r="BJ119" s="20"/>
      <c r="BK119" s="20"/>
      <c r="BL119" s="20"/>
      <c r="BM119" s="20"/>
      <c r="BN119" s="20"/>
      <c r="BO119" s="20"/>
      <c r="BP119" s="20"/>
      <c r="BQ119" s="20"/>
      <c r="BR119" s="20"/>
      <c r="BS119" s="20"/>
      <c r="BT119" s="20"/>
      <c r="BU119" s="20"/>
      <c r="BV119" s="20"/>
      <c r="BW119" s="20"/>
      <c r="BX119" s="20"/>
      <c r="BY119" s="20"/>
      <c r="BZ119" s="20"/>
      <c r="CA119" s="20"/>
      <c r="CB119" s="20"/>
    </row>
    <row r="120" spans="28:80" x14ac:dyDescent="0.25">
      <c r="AB120" s="72"/>
      <c r="AC120" s="19"/>
      <c r="AD120" s="19"/>
      <c r="AE120" s="72"/>
      <c r="AF120" s="19"/>
      <c r="AG120" s="72"/>
      <c r="AH120" s="19"/>
      <c r="AI120" s="20"/>
      <c r="AJ120" s="19"/>
      <c r="AK120" s="19"/>
      <c r="AL120" s="20"/>
      <c r="AM120" s="20"/>
      <c r="AN120" s="20"/>
      <c r="AO120" s="20"/>
      <c r="AP120" s="20"/>
      <c r="AQ120" s="20"/>
      <c r="AR120" s="20"/>
      <c r="AT120" s="20"/>
      <c r="AU120" s="20"/>
      <c r="AV120" s="20"/>
      <c r="AW120" s="20"/>
      <c r="AX120" s="20"/>
      <c r="AY120" s="20"/>
      <c r="AZ120" s="20"/>
      <c r="BA120" s="20"/>
      <c r="BB120" s="20"/>
      <c r="BC120" s="20"/>
      <c r="BD120" s="20"/>
      <c r="BE120" s="20"/>
      <c r="BF120" s="20"/>
      <c r="BG120" s="20"/>
      <c r="BH120" s="20"/>
      <c r="BI120" s="20"/>
      <c r="BJ120" s="20"/>
      <c r="BK120" s="20"/>
      <c r="BL120" s="20"/>
      <c r="BM120" s="20"/>
      <c r="BN120" s="20"/>
      <c r="BO120" s="20"/>
      <c r="BP120" s="20"/>
      <c r="BQ120" s="20"/>
      <c r="BR120" s="20"/>
      <c r="BS120" s="20"/>
      <c r="BT120" s="20"/>
      <c r="BU120" s="20"/>
      <c r="BV120" s="20"/>
      <c r="BW120" s="20"/>
      <c r="BX120" s="20"/>
      <c r="BY120" s="20"/>
      <c r="BZ120" s="20"/>
      <c r="CA120" s="20"/>
      <c r="CB120" s="20"/>
    </row>
    <row r="121" spans="28:80" x14ac:dyDescent="0.25">
      <c r="AB121" s="72"/>
      <c r="AC121" s="19"/>
      <c r="AD121" s="19"/>
      <c r="AE121" s="72"/>
      <c r="AF121" s="19"/>
      <c r="AG121" s="72"/>
      <c r="AH121" s="19"/>
      <c r="AI121" s="20"/>
      <c r="AJ121" s="19"/>
      <c r="AK121" s="19"/>
      <c r="AL121" s="20"/>
      <c r="AM121" s="20"/>
      <c r="AN121" s="20"/>
      <c r="AO121" s="20"/>
      <c r="AP121" s="20"/>
      <c r="AQ121" s="20"/>
      <c r="AR121" s="20"/>
      <c r="AT121" s="20"/>
      <c r="AU121" s="20"/>
      <c r="AV121" s="20"/>
      <c r="AW121" s="20"/>
      <c r="AX121" s="20"/>
      <c r="AY121" s="20"/>
      <c r="AZ121" s="20"/>
      <c r="BA121" s="20"/>
      <c r="BB121" s="20"/>
      <c r="BC121" s="20"/>
      <c r="BD121" s="20"/>
      <c r="BE121" s="20"/>
      <c r="BF121" s="20"/>
      <c r="BG121" s="20"/>
      <c r="BH121" s="20"/>
      <c r="BI121" s="20"/>
      <c r="BJ121" s="20"/>
      <c r="BK121" s="20"/>
      <c r="BL121" s="20"/>
      <c r="BM121" s="20"/>
      <c r="BN121" s="20"/>
      <c r="BO121" s="20"/>
      <c r="BP121" s="20"/>
      <c r="BQ121" s="20"/>
      <c r="BR121" s="20"/>
      <c r="BS121" s="20"/>
      <c r="BT121" s="20"/>
      <c r="BU121" s="20"/>
      <c r="BV121" s="20"/>
      <c r="BW121" s="20"/>
      <c r="BX121" s="20"/>
      <c r="BY121" s="20"/>
      <c r="BZ121" s="20"/>
      <c r="CA121" s="20"/>
      <c r="CB121" s="20"/>
    </row>
    <row r="122" spans="28:80" x14ac:dyDescent="0.25">
      <c r="AB122" s="72"/>
      <c r="AC122" s="19"/>
      <c r="AD122" s="19"/>
      <c r="AE122" s="72"/>
      <c r="AF122" s="19"/>
      <c r="AG122" s="72"/>
      <c r="AH122" s="19"/>
      <c r="AI122" s="20"/>
      <c r="AJ122" s="19"/>
      <c r="AK122" s="19"/>
      <c r="AL122" s="20"/>
      <c r="AM122" s="20"/>
      <c r="AN122" s="20"/>
      <c r="AO122" s="20"/>
      <c r="AP122" s="20"/>
      <c r="AQ122" s="20"/>
      <c r="AR122" s="20"/>
      <c r="AT122" s="20"/>
      <c r="AU122" s="20"/>
      <c r="AV122" s="20"/>
      <c r="AW122" s="20"/>
      <c r="AX122" s="20"/>
      <c r="AY122" s="20"/>
      <c r="AZ122" s="20"/>
      <c r="BA122" s="20"/>
      <c r="BB122" s="20"/>
      <c r="BC122" s="20"/>
      <c r="BD122" s="20"/>
      <c r="BE122" s="20"/>
      <c r="BF122" s="20"/>
      <c r="BG122" s="20"/>
      <c r="BH122" s="20"/>
      <c r="BI122" s="20"/>
      <c r="BJ122" s="20"/>
      <c r="BK122" s="20"/>
      <c r="BL122" s="20"/>
      <c r="BM122" s="20"/>
      <c r="BN122" s="20"/>
      <c r="BO122" s="20"/>
      <c r="BP122" s="20"/>
      <c r="BQ122" s="20"/>
      <c r="BR122" s="20"/>
      <c r="BS122" s="20"/>
      <c r="BT122" s="20"/>
      <c r="BU122" s="20"/>
      <c r="BV122" s="20"/>
      <c r="BW122" s="20"/>
      <c r="BX122" s="20"/>
      <c r="BY122" s="20"/>
      <c r="BZ122" s="20"/>
      <c r="CA122" s="20"/>
      <c r="CB122" s="20"/>
    </row>
    <row r="123" spans="28:80" x14ac:dyDescent="0.25">
      <c r="AB123" s="72"/>
      <c r="AC123" s="19"/>
      <c r="AD123" s="19"/>
      <c r="AE123" s="72"/>
      <c r="AF123" s="19"/>
      <c r="AG123" s="72"/>
      <c r="AH123" s="19"/>
      <c r="AI123" s="20"/>
      <c r="AJ123" s="19"/>
      <c r="AK123" s="19"/>
      <c r="AL123" s="20"/>
      <c r="AM123" s="20"/>
      <c r="AN123" s="20"/>
      <c r="AO123" s="20"/>
      <c r="AP123" s="20"/>
      <c r="AQ123" s="20"/>
      <c r="AR123" s="20"/>
      <c r="AT123" s="20"/>
      <c r="AU123" s="20"/>
      <c r="AV123" s="20"/>
      <c r="AW123" s="20"/>
      <c r="AX123" s="20"/>
      <c r="AY123" s="20"/>
      <c r="AZ123" s="20"/>
      <c r="BA123" s="20"/>
      <c r="BB123" s="20"/>
      <c r="BC123" s="20"/>
      <c r="BD123" s="20"/>
      <c r="BE123" s="20"/>
      <c r="BF123" s="20"/>
      <c r="BG123" s="20"/>
      <c r="BH123" s="20"/>
      <c r="BI123" s="20"/>
      <c r="BJ123" s="20"/>
      <c r="BK123" s="20"/>
      <c r="BL123" s="20"/>
      <c r="BM123" s="20"/>
      <c r="BN123" s="20"/>
      <c r="BO123" s="20"/>
      <c r="BP123" s="20"/>
      <c r="BQ123" s="20"/>
      <c r="BR123" s="20"/>
      <c r="BS123" s="20"/>
      <c r="BT123" s="20"/>
      <c r="BU123" s="20"/>
      <c r="BV123" s="20"/>
      <c r="BW123" s="20"/>
      <c r="BX123" s="20"/>
      <c r="BY123" s="20"/>
      <c r="BZ123" s="20"/>
      <c r="CA123" s="20"/>
      <c r="CB123" s="20"/>
    </row>
    <row r="124" spans="28:80" x14ac:dyDescent="0.25">
      <c r="AB124" s="72"/>
      <c r="AC124" s="19"/>
      <c r="AD124" s="19"/>
      <c r="AE124" s="72"/>
      <c r="AF124" s="19"/>
      <c r="AG124" s="72"/>
      <c r="AH124" s="19"/>
      <c r="AI124" s="20"/>
      <c r="AJ124" s="19"/>
      <c r="AK124" s="19"/>
      <c r="AL124" s="20"/>
      <c r="AM124" s="20"/>
      <c r="AN124" s="20"/>
      <c r="AO124" s="20"/>
      <c r="AP124" s="20"/>
      <c r="AQ124" s="20"/>
      <c r="AR124" s="20"/>
      <c r="AT124" s="20"/>
      <c r="AU124" s="20"/>
      <c r="AV124" s="20"/>
      <c r="AW124" s="20"/>
      <c r="AX124" s="20"/>
      <c r="AY124" s="20"/>
      <c r="AZ124" s="20"/>
      <c r="BA124" s="20"/>
      <c r="BB124" s="20"/>
      <c r="BC124" s="20"/>
      <c r="BD124" s="20"/>
      <c r="BE124" s="20"/>
      <c r="BF124" s="20"/>
      <c r="BG124" s="20"/>
      <c r="BH124" s="20"/>
      <c r="BI124" s="20"/>
      <c r="BJ124" s="20"/>
      <c r="BK124" s="20"/>
      <c r="BL124" s="20"/>
      <c r="BM124" s="20"/>
      <c r="BN124" s="20"/>
      <c r="BO124" s="20"/>
      <c r="BP124" s="20"/>
      <c r="BQ124" s="20"/>
      <c r="BR124" s="20"/>
      <c r="BS124" s="20"/>
      <c r="BT124" s="20"/>
      <c r="BU124" s="20"/>
      <c r="BV124" s="20"/>
      <c r="BW124" s="20"/>
      <c r="BX124" s="20"/>
      <c r="BY124" s="20"/>
      <c r="BZ124" s="20"/>
      <c r="CA124" s="20"/>
      <c r="CB124" s="20"/>
    </row>
    <row r="125" spans="28:80" x14ac:dyDescent="0.25">
      <c r="AB125" s="72"/>
      <c r="AC125" s="19"/>
      <c r="AD125" s="19"/>
      <c r="AE125" s="72"/>
      <c r="AF125" s="19"/>
      <c r="AG125" s="72"/>
      <c r="AH125" s="19"/>
      <c r="AI125" s="20"/>
      <c r="AJ125" s="19"/>
      <c r="AK125" s="19"/>
      <c r="AL125" s="20"/>
      <c r="AM125" s="20"/>
      <c r="AN125" s="20"/>
      <c r="AO125" s="20"/>
      <c r="AP125" s="20"/>
      <c r="AQ125" s="20"/>
      <c r="AR125" s="20"/>
      <c r="AT125" s="20"/>
      <c r="AU125" s="20"/>
      <c r="AV125" s="20"/>
      <c r="AW125" s="20"/>
      <c r="AX125" s="20"/>
      <c r="AY125" s="20"/>
      <c r="AZ125" s="20"/>
      <c r="BA125" s="20"/>
      <c r="BB125" s="20"/>
      <c r="BC125" s="20"/>
      <c r="BD125" s="20"/>
      <c r="BE125" s="20"/>
      <c r="BF125" s="20"/>
      <c r="BG125" s="20"/>
      <c r="BH125" s="20"/>
      <c r="BI125" s="20"/>
      <c r="BJ125" s="20"/>
      <c r="BK125" s="20"/>
      <c r="BL125" s="20"/>
      <c r="BM125" s="20"/>
      <c r="BN125" s="20"/>
      <c r="BO125" s="20"/>
      <c r="BP125" s="20"/>
      <c r="BQ125" s="20"/>
      <c r="BR125" s="20"/>
      <c r="BS125" s="20"/>
      <c r="BT125" s="20"/>
      <c r="BU125" s="20"/>
      <c r="BV125" s="20"/>
      <c r="BW125" s="20"/>
      <c r="BX125" s="20"/>
      <c r="BY125" s="20"/>
      <c r="BZ125" s="20"/>
      <c r="CA125" s="20"/>
      <c r="CB125" s="20"/>
    </row>
    <row r="126" spans="28:80" x14ac:dyDescent="0.25">
      <c r="AB126" s="72"/>
      <c r="AC126" s="19"/>
      <c r="AD126" s="19"/>
      <c r="AE126" s="72"/>
      <c r="AF126" s="19"/>
      <c r="AG126" s="72"/>
      <c r="AH126" s="19"/>
      <c r="AI126" s="20"/>
      <c r="AJ126" s="19"/>
      <c r="AK126" s="19"/>
      <c r="AL126" s="20"/>
      <c r="AM126" s="20"/>
      <c r="AN126" s="20"/>
      <c r="AO126" s="20"/>
      <c r="AP126" s="20"/>
      <c r="AQ126" s="20"/>
      <c r="AR126" s="20"/>
      <c r="AT126" s="20"/>
      <c r="AU126" s="20"/>
      <c r="AV126" s="20"/>
      <c r="AW126" s="20"/>
      <c r="AX126" s="20"/>
      <c r="AY126" s="20"/>
      <c r="AZ126" s="20"/>
      <c r="BA126" s="20"/>
      <c r="BB126" s="20"/>
      <c r="BC126" s="20"/>
      <c r="BD126" s="20"/>
      <c r="BE126" s="20"/>
      <c r="BF126" s="20"/>
      <c r="BG126" s="20"/>
      <c r="BH126" s="20"/>
      <c r="BI126" s="20"/>
      <c r="BJ126" s="20"/>
      <c r="BK126" s="20"/>
      <c r="BL126" s="20"/>
      <c r="BM126" s="20"/>
      <c r="BN126" s="20"/>
      <c r="BO126" s="20"/>
      <c r="BP126" s="20"/>
      <c r="BQ126" s="20"/>
      <c r="BR126" s="20"/>
      <c r="BS126" s="20"/>
      <c r="BT126" s="20"/>
      <c r="BU126" s="20"/>
      <c r="BV126" s="20"/>
      <c r="BW126" s="20"/>
      <c r="BX126" s="20"/>
      <c r="BY126" s="20"/>
      <c r="BZ126" s="20"/>
      <c r="CA126" s="20"/>
      <c r="CB126" s="20"/>
    </row>
    <row r="127" spans="28:80" x14ac:dyDescent="0.25">
      <c r="AB127" s="72"/>
      <c r="AC127" s="19"/>
      <c r="AD127" s="19"/>
      <c r="AE127" s="72"/>
      <c r="AF127" s="19"/>
      <c r="AG127" s="72"/>
      <c r="AH127" s="19"/>
      <c r="AI127" s="20"/>
      <c r="AJ127" s="19"/>
      <c r="AK127" s="19"/>
      <c r="AL127" s="20"/>
      <c r="AM127" s="20"/>
      <c r="AN127" s="20"/>
      <c r="AO127" s="20"/>
      <c r="AP127" s="20"/>
      <c r="AQ127" s="20"/>
      <c r="AR127" s="20"/>
      <c r="AT127" s="20"/>
      <c r="AU127" s="20"/>
      <c r="AV127" s="20"/>
      <c r="AW127" s="20"/>
      <c r="AX127" s="20"/>
      <c r="AY127" s="20"/>
      <c r="AZ127" s="20"/>
      <c r="BA127" s="20"/>
      <c r="BB127" s="20"/>
      <c r="BC127" s="20"/>
      <c r="BD127" s="20"/>
      <c r="BE127" s="20"/>
      <c r="BF127" s="20"/>
      <c r="BG127" s="20"/>
      <c r="BH127" s="20"/>
      <c r="BI127" s="20"/>
      <c r="BJ127" s="20"/>
      <c r="BK127" s="20"/>
      <c r="BL127" s="20"/>
      <c r="BM127" s="20"/>
      <c r="BN127" s="20"/>
      <c r="BO127" s="20"/>
      <c r="BP127" s="20"/>
      <c r="BQ127" s="20"/>
      <c r="BR127" s="20"/>
      <c r="BS127" s="20"/>
      <c r="BT127" s="20"/>
      <c r="BU127" s="20"/>
      <c r="BV127" s="20"/>
      <c r="BW127" s="20"/>
      <c r="BX127" s="20"/>
      <c r="BY127" s="20"/>
      <c r="BZ127" s="20"/>
      <c r="CA127" s="20"/>
      <c r="CB127" s="20"/>
    </row>
    <row r="128" spans="28:80" x14ac:dyDescent="0.25">
      <c r="AB128" s="72"/>
      <c r="AC128" s="19"/>
      <c r="AD128" s="19"/>
      <c r="AE128" s="72"/>
      <c r="AF128" s="19"/>
      <c r="AG128" s="72"/>
      <c r="AH128" s="19"/>
      <c r="AI128" s="20"/>
      <c r="AJ128" s="19"/>
      <c r="AK128" s="19"/>
      <c r="AL128" s="20"/>
      <c r="AM128" s="20"/>
      <c r="AN128" s="20"/>
      <c r="AO128" s="20"/>
      <c r="AP128" s="20"/>
      <c r="AQ128" s="20"/>
      <c r="AR128" s="20"/>
      <c r="AT128" s="20"/>
      <c r="AU128" s="20"/>
      <c r="AV128" s="20"/>
      <c r="AW128" s="20"/>
      <c r="AX128" s="20"/>
      <c r="AY128" s="20"/>
      <c r="AZ128" s="20"/>
      <c r="BA128" s="20"/>
      <c r="BB128" s="20"/>
      <c r="BC128" s="20"/>
      <c r="BD128" s="20"/>
      <c r="BE128" s="20"/>
      <c r="BF128" s="20"/>
      <c r="BG128" s="20"/>
      <c r="BH128" s="20"/>
      <c r="BI128" s="20"/>
      <c r="BJ128" s="20"/>
      <c r="BK128" s="20"/>
      <c r="BL128" s="20"/>
      <c r="BM128" s="20"/>
      <c r="BN128" s="20"/>
      <c r="BO128" s="20"/>
      <c r="BP128" s="20"/>
      <c r="BQ128" s="20"/>
      <c r="BR128" s="20"/>
      <c r="BS128" s="20"/>
      <c r="BT128" s="20"/>
      <c r="BU128" s="20"/>
      <c r="BV128" s="20"/>
      <c r="BW128" s="20"/>
      <c r="BX128" s="20"/>
      <c r="BY128" s="20"/>
      <c r="BZ128" s="20"/>
      <c r="CA128" s="20"/>
      <c r="CB128" s="20"/>
    </row>
    <row r="129" spans="28:80" x14ac:dyDescent="0.25">
      <c r="AB129" s="72"/>
      <c r="AC129" s="19"/>
      <c r="AD129" s="19"/>
      <c r="AE129" s="72"/>
      <c r="AF129" s="19"/>
      <c r="AG129" s="72"/>
      <c r="AH129" s="19"/>
      <c r="AI129" s="20"/>
      <c r="AJ129" s="19"/>
      <c r="AK129" s="19"/>
      <c r="AL129" s="20"/>
      <c r="AM129" s="20"/>
      <c r="AN129" s="20"/>
      <c r="AO129" s="20"/>
      <c r="AP129" s="20"/>
      <c r="AQ129" s="20"/>
      <c r="AR129" s="20"/>
      <c r="AT129" s="20"/>
      <c r="AU129" s="20"/>
      <c r="AV129" s="20"/>
      <c r="AW129" s="20"/>
      <c r="AX129" s="20"/>
      <c r="AY129" s="20"/>
      <c r="AZ129" s="20"/>
      <c r="BA129" s="20"/>
      <c r="BB129" s="20"/>
      <c r="BC129" s="20"/>
      <c r="BD129" s="20"/>
      <c r="BE129" s="20"/>
      <c r="BF129" s="20"/>
      <c r="BG129" s="20"/>
      <c r="BH129" s="20"/>
      <c r="BI129" s="20"/>
      <c r="BJ129" s="20"/>
      <c r="BK129" s="20"/>
      <c r="BL129" s="20"/>
      <c r="BM129" s="20"/>
      <c r="BN129" s="20"/>
      <c r="BO129" s="20"/>
      <c r="BP129" s="20"/>
      <c r="BQ129" s="20"/>
      <c r="BR129" s="20"/>
      <c r="BS129" s="20"/>
      <c r="BT129" s="20"/>
      <c r="BU129" s="20"/>
      <c r="BV129" s="20"/>
      <c r="BW129" s="20"/>
      <c r="BX129" s="20"/>
      <c r="BY129" s="20"/>
      <c r="BZ129" s="20"/>
      <c r="CA129" s="20"/>
      <c r="CB129" s="20"/>
    </row>
    <row r="130" spans="28:80" x14ac:dyDescent="0.25">
      <c r="AB130" s="72"/>
      <c r="AC130" s="19"/>
      <c r="AD130" s="19"/>
      <c r="AE130" s="72"/>
      <c r="AF130" s="19"/>
      <c r="AG130" s="72"/>
      <c r="AH130" s="19"/>
      <c r="AI130" s="20"/>
      <c r="AJ130" s="19"/>
      <c r="AK130" s="19"/>
      <c r="AL130" s="20"/>
      <c r="AM130" s="20"/>
      <c r="AN130" s="20"/>
      <c r="AO130" s="20"/>
      <c r="AP130" s="20"/>
      <c r="AQ130" s="20"/>
      <c r="AR130" s="20"/>
      <c r="AT130" s="20"/>
      <c r="AU130" s="20"/>
      <c r="AV130" s="20"/>
      <c r="AW130" s="20"/>
      <c r="AX130" s="20"/>
      <c r="AY130" s="20"/>
      <c r="AZ130" s="20"/>
      <c r="BA130" s="20"/>
      <c r="BB130" s="20"/>
      <c r="BC130" s="20"/>
      <c r="BD130" s="20"/>
      <c r="BE130" s="20"/>
      <c r="BF130" s="20"/>
      <c r="BG130" s="20"/>
      <c r="BH130" s="20"/>
      <c r="BI130" s="20"/>
      <c r="BJ130" s="20"/>
      <c r="BK130" s="20"/>
      <c r="BL130" s="20"/>
      <c r="BM130" s="20"/>
      <c r="BN130" s="20"/>
      <c r="BO130" s="20"/>
      <c r="BP130" s="20"/>
      <c r="BQ130" s="20"/>
      <c r="BR130" s="20"/>
      <c r="BS130" s="20"/>
      <c r="BT130" s="20"/>
      <c r="BU130" s="20"/>
      <c r="BV130" s="20"/>
      <c r="BW130" s="20"/>
      <c r="BX130" s="20"/>
      <c r="BY130" s="20"/>
      <c r="BZ130" s="20"/>
      <c r="CA130" s="20"/>
      <c r="CB130" s="20"/>
    </row>
  </sheetData>
  <sortState ref="A3:AN40">
    <sortCondition descending="1" ref="AN3:AN40"/>
  </sortState>
  <mergeCells count="2">
    <mergeCell ref="AP14:AR18"/>
    <mergeCell ref="AP19:AR24"/>
  </mergeCells>
  <printOptions gridLines="1"/>
  <pageMargins left="0.2" right="0.2" top="0.25" bottom="0.25" header="0.3" footer="0.3"/>
  <pageSetup scale="71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 Garrison</dc:creator>
  <cp:lastModifiedBy>Jim Garrison</cp:lastModifiedBy>
  <cp:lastPrinted>2016-11-06T12:45:57Z</cp:lastPrinted>
  <dcterms:created xsi:type="dcterms:W3CDTF">2015-03-01T14:49:25Z</dcterms:created>
  <dcterms:modified xsi:type="dcterms:W3CDTF">2016-11-06T12:47:09Z</dcterms:modified>
</cp:coreProperties>
</file>