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im garrison\Documents\Jim\"/>
    </mc:Choice>
  </mc:AlternateContent>
  <xr:revisionPtr revIDLastSave="0" documentId="13_ncr:1_{AC37FCF4-342A-4EF8-B853-ED94F255C301}" xr6:coauthVersionLast="47" xr6:coauthVersionMax="47" xr10:uidLastSave="{00000000-0000-0000-0000-000000000000}"/>
  <bookViews>
    <workbookView xWindow="-108" yWindow="-108" windowWidth="23256" windowHeight="12456" xr2:uid="{05B1281F-EEBD-4274-BC61-2F03D29E225A}"/>
  </bookViews>
  <sheets>
    <sheet name="Sheet1" sheetId="1" r:id="rId1"/>
  </sheets>
  <definedNames>
    <definedName name="_xlnm.Print_Area" localSheetId="0">Sheet1!$A$1:$AV$50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S44" i="1" l="1"/>
  <c r="AS43" i="1"/>
  <c r="AI47" i="1"/>
  <c r="AI49" i="1" s="1"/>
  <c r="AK49" i="1"/>
  <c r="AK47" i="1"/>
  <c r="AK46" i="1"/>
  <c r="AF47" i="1"/>
  <c r="AF49" i="1" s="1"/>
  <c r="AO4" i="1"/>
  <c r="AO5" i="1"/>
  <c r="AO6" i="1"/>
  <c r="AQ6" i="1" s="1"/>
  <c r="AR6" i="1" s="1"/>
  <c r="AO7" i="1"/>
  <c r="AO8" i="1"/>
  <c r="AO10" i="1"/>
  <c r="AO9" i="1"/>
  <c r="AO14" i="1"/>
  <c r="AQ14" i="1" s="1"/>
  <c r="AR14" i="1" s="1"/>
  <c r="AO13" i="1"/>
  <c r="AO15" i="1"/>
  <c r="AQ15" i="1" s="1"/>
  <c r="AR15" i="1" s="1"/>
  <c r="AO12" i="1"/>
  <c r="AO16" i="1"/>
  <c r="AO11" i="1"/>
  <c r="AO17" i="1"/>
  <c r="AO19" i="1"/>
  <c r="AO20" i="1"/>
  <c r="AO21" i="1"/>
  <c r="AO22" i="1"/>
  <c r="AO23" i="1"/>
  <c r="AO24" i="1"/>
  <c r="AO26" i="1"/>
  <c r="AO27" i="1"/>
  <c r="AO28" i="1"/>
  <c r="AO29" i="1"/>
  <c r="AQ29" i="1" s="1"/>
  <c r="AR29" i="1" s="1"/>
  <c r="AO25" i="1"/>
  <c r="AO18" i="1"/>
  <c r="AO30" i="1"/>
  <c r="AO31" i="1"/>
  <c r="AO32" i="1"/>
  <c r="AO33" i="1"/>
  <c r="AO34" i="1"/>
  <c r="AO35" i="1"/>
  <c r="AQ35" i="1" s="1"/>
  <c r="AR35" i="1" s="1"/>
  <c r="AO36" i="1"/>
  <c r="AQ36" i="1" s="1"/>
  <c r="AR36" i="1" s="1"/>
  <c r="AO37" i="1"/>
  <c r="AO38" i="1"/>
  <c r="AO39" i="1"/>
  <c r="AO3" i="1"/>
  <c r="AC47" i="1"/>
  <c r="AC46" i="1"/>
  <c r="Z47" i="1"/>
  <c r="Z46" i="1"/>
  <c r="X47" i="1"/>
  <c r="X46" i="1"/>
  <c r="S47" i="1"/>
  <c r="S46" i="1"/>
  <c r="P47" i="1"/>
  <c r="P49" i="1" s="1"/>
  <c r="P46" i="1"/>
  <c r="M47" i="1"/>
  <c r="M49" i="1" s="1"/>
  <c r="M46" i="1"/>
  <c r="K46" i="1"/>
  <c r="K47" i="1"/>
  <c r="H47" i="1"/>
  <c r="V6" i="1"/>
  <c r="V8" i="1"/>
  <c r="V3" i="1"/>
  <c r="V7" i="1"/>
  <c r="V9" i="1"/>
  <c r="V10" i="1"/>
  <c r="V26" i="1"/>
  <c r="V11" i="1"/>
  <c r="V14" i="1"/>
  <c r="V15" i="1"/>
  <c r="V12" i="1"/>
  <c r="V13" i="1"/>
  <c r="V5" i="1"/>
  <c r="V16" i="1"/>
  <c r="AQ16" i="1" s="1"/>
  <c r="AR16" i="1" s="1"/>
  <c r="V17" i="1"/>
  <c r="V24" i="1"/>
  <c r="V19" i="1"/>
  <c r="V27" i="1"/>
  <c r="AQ27" i="1" s="1"/>
  <c r="AR27" i="1" s="1"/>
  <c r="V20" i="1"/>
  <c r="AQ20" i="1" s="1"/>
  <c r="AR20" i="1" s="1"/>
  <c r="V23" i="1"/>
  <c r="V28" i="1"/>
  <c r="V22" i="1"/>
  <c r="AQ22" i="1" s="1"/>
  <c r="AR22" i="1" s="1"/>
  <c r="V21" i="1"/>
  <c r="V29" i="1"/>
  <c r="V25" i="1"/>
  <c r="V18" i="1"/>
  <c r="V30" i="1"/>
  <c r="V31" i="1"/>
  <c r="V32" i="1"/>
  <c r="V33" i="1"/>
  <c r="AQ33" i="1" s="1"/>
  <c r="AR33" i="1" s="1"/>
  <c r="V34" i="1"/>
  <c r="AQ34" i="1" s="1"/>
  <c r="AR34" i="1" s="1"/>
  <c r="V35" i="1"/>
  <c r="V36" i="1"/>
  <c r="V37" i="1"/>
  <c r="V39" i="1"/>
  <c r="V40" i="1"/>
  <c r="AO40" i="1" s="1"/>
  <c r="AR40" i="1" s="1"/>
  <c r="V41" i="1"/>
  <c r="V42" i="1"/>
  <c r="V4" i="1"/>
  <c r="E47" i="1"/>
  <c r="E46" i="1"/>
  <c r="AM50" i="1"/>
  <c r="AH50" i="1"/>
  <c r="AE50" i="1"/>
  <c r="AB50" i="1"/>
  <c r="W50" i="1"/>
  <c r="R50" i="1"/>
  <c r="M50" i="1"/>
  <c r="J50" i="1"/>
  <c r="G50" i="1"/>
  <c r="D50" i="1"/>
  <c r="AW49" i="1"/>
  <c r="AR48" i="1"/>
  <c r="AS48" i="1" s="1"/>
  <c r="S49" i="1"/>
  <c r="H49" i="1"/>
  <c r="AR45" i="1"/>
  <c r="AS45" i="1" s="1"/>
  <c r="AR43" i="1"/>
  <c r="AO41" i="1"/>
  <c r="AR41" i="1" s="1"/>
  <c r="AR39" i="1"/>
  <c r="U38" i="1"/>
  <c r="V38" i="1" s="1"/>
  <c r="AQ23" i="1" l="1"/>
  <c r="AR23" i="1" s="1"/>
  <c r="AQ37" i="1"/>
  <c r="AR37" i="1" s="1"/>
  <c r="AQ17" i="1"/>
  <c r="AR17" i="1" s="1"/>
  <c r="AQ32" i="1"/>
  <c r="AR32" i="1" s="1"/>
  <c r="AQ26" i="1"/>
  <c r="AR26" i="1" s="1"/>
  <c r="AQ8" i="1"/>
  <c r="AR8" i="1" s="1"/>
  <c r="AQ24" i="1"/>
  <c r="AR24" i="1" s="1"/>
  <c r="AQ3" i="1"/>
  <c r="AR3" i="1" s="1"/>
  <c r="AQ11" i="1"/>
  <c r="AR11" i="1" s="1"/>
  <c r="AQ30" i="1"/>
  <c r="AR30" i="1" s="1"/>
  <c r="AQ12" i="1"/>
  <c r="AR12" i="1" s="1"/>
  <c r="AQ18" i="1"/>
  <c r="AR18" i="1" s="1"/>
  <c r="AQ31" i="1"/>
  <c r="AR31" i="1" s="1"/>
  <c r="AQ25" i="1"/>
  <c r="AR25" i="1" s="1"/>
  <c r="AQ21" i="1"/>
  <c r="AR21" i="1" s="1"/>
  <c r="AQ4" i="1"/>
  <c r="AR4" i="1" s="1"/>
  <c r="AQ28" i="1"/>
  <c r="AR28" i="1" s="1"/>
  <c r="AQ19" i="1"/>
  <c r="AR19" i="1" s="1"/>
  <c r="AQ10" i="1"/>
  <c r="AR10" i="1" s="1"/>
  <c r="AQ13" i="1"/>
  <c r="AR13" i="1" s="1"/>
  <c r="AQ5" i="1"/>
  <c r="AR5" i="1" s="1"/>
  <c r="AQ9" i="1"/>
  <c r="AR9" i="1" s="1"/>
  <c r="AQ7" i="1"/>
  <c r="AR7" i="1" s="1"/>
  <c r="K49" i="1"/>
  <c r="X49" i="1"/>
  <c r="AQ38" i="1"/>
  <c r="Z49" i="1"/>
  <c r="AR46" i="1"/>
  <c r="AS46" i="1" s="1"/>
  <c r="E49" i="1"/>
  <c r="AC49" i="1"/>
  <c r="AR38" i="1"/>
  <c r="AR50" i="1"/>
  <c r="AS50" i="1" s="1"/>
  <c r="AR47" i="1"/>
  <c r="AS47" i="1" s="1"/>
  <c r="AR49" i="1" l="1"/>
  <c r="AS49" i="1"/>
</calcChain>
</file>

<file path=xl/sharedStrings.xml><?xml version="1.0" encoding="utf-8"?>
<sst xmlns="http://schemas.openxmlformats.org/spreadsheetml/2006/main" count="109" uniqueCount="80">
  <si>
    <t>insurance form</t>
  </si>
  <si>
    <t># event fished</t>
  </si>
  <si>
    <t>kickoff = 5 Meetings = 3 pts Participation = 2 pts</t>
  </si>
  <si>
    <t>Feb meeting</t>
  </si>
  <si>
    <t>participation</t>
  </si>
  <si>
    <t>March meeting</t>
  </si>
  <si>
    <t>April Meeting</t>
  </si>
  <si>
    <t>May meeting</t>
  </si>
  <si>
    <t>June meeting</t>
  </si>
  <si>
    <t>1st half points</t>
  </si>
  <si>
    <t>1st half winner</t>
  </si>
  <si>
    <t>July meeting</t>
  </si>
  <si>
    <t>Aug meeting</t>
  </si>
  <si>
    <t xml:space="preserve">September meeting </t>
  </si>
  <si>
    <t>October meeting</t>
  </si>
  <si>
    <t>November meeting</t>
  </si>
  <si>
    <t>2nd half points</t>
  </si>
  <si>
    <t>AOY points</t>
  </si>
  <si>
    <t>ins form</t>
  </si>
  <si>
    <t>yes</t>
  </si>
  <si>
    <t>Cecil Bamberg</t>
  </si>
  <si>
    <t xml:space="preserve"> =</t>
  </si>
  <si>
    <t>Jim Brasseaux</t>
  </si>
  <si>
    <t>Larry Bailey</t>
  </si>
  <si>
    <t>Terry Jones</t>
  </si>
  <si>
    <t>Harry Freeman</t>
  </si>
  <si>
    <t>Wyman Freeman</t>
  </si>
  <si>
    <t>Ken York</t>
  </si>
  <si>
    <t>Paul Norman</t>
  </si>
  <si>
    <t>Barry Shaw</t>
  </si>
  <si>
    <t>Mark Hearn</t>
  </si>
  <si>
    <t>Jim Garrison</t>
  </si>
  <si>
    <t>Jack Bankston</t>
  </si>
  <si>
    <t>Top 8 places qualify for the Classic</t>
  </si>
  <si>
    <t>Joel Hethcox</t>
  </si>
  <si>
    <t>GUEST - (Mark's son)</t>
  </si>
  <si>
    <t>GUEST- Jim G-Stan</t>
  </si>
  <si>
    <t>GUEST - ken (Eric)</t>
  </si>
  <si>
    <t>Fish 8 tournaments to qualify for the Classic</t>
  </si>
  <si>
    <t xml:space="preserve">GUEST - jack's  </t>
  </si>
  <si>
    <t>GUEST - (of Terry-Buddy)</t>
  </si>
  <si>
    <t>GUEST - Terry w</t>
  </si>
  <si>
    <t>GUEST - Rusty Jones</t>
  </si>
  <si>
    <t>GUEST - jack's son</t>
  </si>
  <si>
    <t>Drew Traffenstedt</t>
  </si>
  <si>
    <t>Vance traffenstedt</t>
  </si>
  <si>
    <t>Terry White</t>
  </si>
  <si>
    <t>Greg Caldwell</t>
  </si>
  <si>
    <t>Kevin Orr</t>
  </si>
  <si>
    <t>Buddy Ballard</t>
  </si>
  <si>
    <t>Chris Hearn</t>
  </si>
  <si>
    <t>Joe Meads</t>
  </si>
  <si>
    <t>boats</t>
  </si>
  <si>
    <t>Big Fish</t>
  </si>
  <si>
    <t>total</t>
  </si>
  <si>
    <t>aver</t>
  </si>
  <si>
    <t># fished</t>
  </si>
  <si>
    <t>total fish</t>
  </si>
  <si>
    <t>total weight</t>
  </si>
  <si>
    <t>winning weight</t>
  </si>
  <si>
    <t>average weight</t>
  </si>
  <si>
    <t># at meeting</t>
  </si>
  <si>
    <t>Mitchell 2/18</t>
  </si>
  <si>
    <t>Martin 3/18</t>
  </si>
  <si>
    <t>Warrior 4/8</t>
  </si>
  <si>
    <t>Guntersville 4/28</t>
  </si>
  <si>
    <t>Al River 5/20</t>
  </si>
  <si>
    <t>Logan Martin 6/10</t>
  </si>
  <si>
    <t>Lay 7/11</t>
  </si>
  <si>
    <t>Neely Hanry 7/22</t>
  </si>
  <si>
    <t>Lay 8/19</t>
  </si>
  <si>
    <t>Neely Henry 9/16</t>
  </si>
  <si>
    <t>Logan Martin 10/7</t>
  </si>
  <si>
    <t>Jordan 10/28</t>
  </si>
  <si>
    <t>Classic - 11/18</t>
  </si>
  <si>
    <t>Scott Vines</t>
  </si>
  <si>
    <t>GUEST - steve W</t>
  </si>
  <si>
    <t>GUEST - (of Scott)</t>
  </si>
  <si>
    <t>GUEST - Gage</t>
  </si>
  <si>
    <t>GUEST - David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</si>
</sst>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.0"/>
    <numFmt numFmtId="165" formatCode="_(* #,##0.0_);_(* \(#,##0.0\);_(* &quot;-&quot;??_);_(@_)"/>
    <numFmt numFmtId="166" formatCode="_(* #,##0_);_(* \(#,##0\);_(* &quot;-&quot;??_);_(@_)"/>
  </numFmts>
  <fonts count="4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B050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color theme="3" tint="0.3999755851924192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color rgb="FFFF0000"/>
      <name val="Calibri"/>
      <family val="2"/>
      <scheme val="minor"/>
    </font>
    <font>
      <b/>
      <sz val="9"/>
      <color rgb="FF00B050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rgb="FFFF0000"/>
      <name val="Calibri"/>
      <family val="2"/>
      <scheme val="minor"/>
    </font>
    <font>
      <sz val="9"/>
      <color rgb="FF0070C0"/>
      <name val="Calibri"/>
      <family val="2"/>
      <scheme val="minor"/>
    </font>
    <font>
      <sz val="9"/>
      <name val="Calibri"/>
      <family val="2"/>
      <scheme val="minor"/>
    </font>
    <font>
      <sz val="10"/>
      <color rgb="FFFF0000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rgb="FF0070C0"/>
      <name val="Calibri"/>
      <family val="2"/>
      <scheme val="minor"/>
    </font>
    <font>
      <sz val="1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3" tint="0.39997558519241921"/>
      <name val="Calibri"/>
      <family val="2"/>
      <scheme val="minor"/>
    </font>
    <font>
      <sz val="11"/>
      <color theme="3" tint="0.39997558519241921"/>
      <name val="Calibri"/>
      <family val="2"/>
      <scheme val="minor"/>
    </font>
    <font>
      <sz val="11"/>
      <color rgb="FF0070C0"/>
      <name val="Calibri"/>
      <family val="2"/>
      <scheme val="minor"/>
    </font>
    <font>
      <sz val="10"/>
      <color theme="3" tint="0.39997558519241921"/>
      <name val="Calibri"/>
      <family val="2"/>
      <scheme val="minor"/>
    </font>
    <font>
      <b/>
      <sz val="11"/>
      <color rgb="FF0000FF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10"/>
      <color rgb="FF0000FF"/>
      <name val="Calibri"/>
      <family val="2"/>
      <scheme val="minor"/>
    </font>
    <font>
      <b/>
      <sz val="11"/>
      <color theme="3" tint="0.3999755851924192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9"/>
      <color rgb="FF0000FF"/>
      <name val="Calibri"/>
      <family val="2"/>
      <scheme val="minor"/>
    </font>
    <font>
      <b/>
      <sz val="8"/>
      <color rgb="FF0000FF"/>
      <name val="Calibri"/>
      <family val="2"/>
      <scheme val="minor"/>
    </font>
    <font>
      <b/>
      <sz val="8"/>
      <color theme="3" tint="0.39997558519241921"/>
      <name val="Calibri"/>
      <family val="2"/>
      <scheme val="minor"/>
    </font>
    <font>
      <b/>
      <sz val="8"/>
      <color rgb="FF0070C0"/>
      <name val="Calibri"/>
      <family val="2"/>
      <scheme val="minor"/>
    </font>
    <font>
      <b/>
      <sz val="9"/>
      <color theme="3" tint="0.39997558519241921"/>
      <name val="Calibri"/>
      <family val="2"/>
      <scheme val="minor"/>
    </font>
    <font>
      <b/>
      <sz val="9"/>
      <color rgb="FFFF0000"/>
      <name val="Calibri"/>
      <family val="2"/>
      <scheme val="minor"/>
    </font>
    <font>
      <b/>
      <sz val="9"/>
      <color rgb="FF0070C0"/>
      <name val="Calibri"/>
      <family val="2"/>
      <scheme val="minor"/>
    </font>
    <font>
      <b/>
      <sz val="10"/>
      <color rgb="FF00B050"/>
      <name val="Calibri"/>
      <family val="2"/>
      <scheme val="minor"/>
    </font>
    <font>
      <sz val="8"/>
      <color rgb="FF0000FF"/>
      <name val="Calibri"/>
      <family val="2"/>
      <scheme val="minor"/>
    </font>
    <font>
      <b/>
      <sz val="10"/>
      <name val="Calibri"/>
      <family val="2"/>
      <scheme val="minor"/>
    </font>
    <font>
      <b/>
      <sz val="10"/>
      <color rgb="FF0070C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B05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0">
    <xf numFmtId="0" fontId="0" fillId="0" borderId="0" xfId="0"/>
    <xf numFmtId="0" fontId="4" fillId="0" borderId="0" xfId="0" applyFont="1" applyAlignment="1">
      <alignment horizontal="center"/>
    </xf>
    <xf numFmtId="0" fontId="5" fillId="0" borderId="0" xfId="0" applyFont="1" applyAlignment="1">
      <alignment textRotation="90"/>
    </xf>
    <xf numFmtId="0" fontId="6" fillId="0" borderId="0" xfId="0" applyFont="1" applyAlignment="1">
      <alignment textRotation="90"/>
    </xf>
    <xf numFmtId="0" fontId="7" fillId="0" borderId="0" xfId="0" applyFont="1" applyAlignment="1">
      <alignment textRotation="90"/>
    </xf>
    <xf numFmtId="0" fontId="5" fillId="0" borderId="0" xfId="0" applyFont="1" applyAlignment="1">
      <alignment vertical="center" textRotation="90"/>
    </xf>
    <xf numFmtId="0" fontId="5" fillId="0" borderId="0" xfId="0" applyFont="1" applyAlignment="1">
      <alignment textRotation="90" wrapText="1"/>
    </xf>
    <xf numFmtId="0" fontId="2" fillId="0" borderId="0" xfId="0" applyFont="1" applyAlignment="1">
      <alignment horizontal="center"/>
    </xf>
    <xf numFmtId="0" fontId="9" fillId="0" borderId="0" xfId="0" applyFont="1" applyAlignment="1">
      <alignment textRotation="90"/>
    </xf>
    <xf numFmtId="0" fontId="10" fillId="0" borderId="1" xfId="0" applyFont="1" applyBorder="1" applyAlignment="1">
      <alignment horizontal="center" textRotation="90" wrapText="1"/>
    </xf>
    <xf numFmtId="0" fontId="11" fillId="0" borderId="2" xfId="0" applyFont="1" applyBorder="1" applyAlignment="1">
      <alignment horizontal="center" wrapText="1"/>
    </xf>
    <xf numFmtId="0" fontId="12" fillId="0" borderId="2" xfId="0" applyFont="1" applyBorder="1" applyAlignment="1">
      <alignment horizontal="center" textRotation="90" wrapText="1"/>
    </xf>
    <xf numFmtId="0" fontId="13" fillId="2" borderId="2" xfId="0" applyFont="1" applyFill="1" applyBorder="1" applyAlignment="1">
      <alignment horizontal="center" textRotation="90" wrapText="1"/>
    </xf>
    <xf numFmtId="0" fontId="14" fillId="0" borderId="2" xfId="0" applyFont="1" applyBorder="1" applyAlignment="1">
      <alignment horizontal="center" textRotation="90" wrapText="1"/>
    </xf>
    <xf numFmtId="0" fontId="11" fillId="0" borderId="2" xfId="0" applyFont="1" applyBorder="1" applyAlignment="1">
      <alignment horizontal="center" textRotation="90" wrapText="1"/>
    </xf>
    <xf numFmtId="0" fontId="11" fillId="0" borderId="3" xfId="0" applyFont="1" applyBorder="1" applyAlignment="1">
      <alignment horizontal="center" wrapText="1"/>
    </xf>
    <xf numFmtId="0" fontId="13" fillId="0" borderId="2" xfId="0" applyFont="1" applyBorder="1" applyAlignment="1">
      <alignment horizontal="center" textRotation="90" wrapText="1"/>
    </xf>
    <xf numFmtId="0" fontId="11" fillId="0" borderId="0" xfId="0" applyFont="1" applyAlignment="1">
      <alignment horizontal="center" wrapText="1"/>
    </xf>
    <xf numFmtId="0" fontId="4" fillId="0" borderId="4" xfId="0" applyFont="1" applyBorder="1" applyAlignment="1">
      <alignment horizontal="center"/>
    </xf>
    <xf numFmtId="0" fontId="15" fillId="0" borderId="0" xfId="0" applyFont="1"/>
    <xf numFmtId="0" fontId="13" fillId="0" borderId="0" xfId="0" applyFont="1"/>
    <xf numFmtId="0" fontId="16" fillId="0" borderId="0" xfId="0" applyFont="1"/>
    <xf numFmtId="0" fontId="14" fillId="0" borderId="0" xfId="0" applyFont="1"/>
    <xf numFmtId="0" fontId="17" fillId="0" borderId="0" xfId="0" applyFont="1"/>
    <xf numFmtId="0" fontId="18" fillId="0" borderId="0" xfId="0" applyFont="1"/>
    <xf numFmtId="0" fontId="19" fillId="0" borderId="0" xfId="0" applyFont="1"/>
    <xf numFmtId="0" fontId="20" fillId="0" borderId="0" xfId="0" applyFont="1"/>
    <xf numFmtId="0" fontId="0" fillId="0" borderId="5" xfId="0" applyBorder="1"/>
    <xf numFmtId="0" fontId="21" fillId="0" borderId="0" xfId="0" applyFont="1"/>
    <xf numFmtId="0" fontId="22" fillId="0" borderId="0" xfId="0" applyFont="1"/>
    <xf numFmtId="0" fontId="23" fillId="0" borderId="0" xfId="0" applyFont="1"/>
    <xf numFmtId="0" fontId="10" fillId="0" borderId="4" xfId="0" applyFont="1" applyBorder="1" applyAlignment="1">
      <alignment horizontal="center"/>
    </xf>
    <xf numFmtId="0" fontId="3" fillId="0" borderId="0" xfId="0" applyFont="1" applyAlignment="1">
      <alignment textRotation="90" wrapText="1"/>
    </xf>
    <xf numFmtId="0" fontId="3" fillId="0" borderId="5" xfId="0" applyFont="1" applyBorder="1" applyAlignment="1">
      <alignment textRotation="90" wrapText="1"/>
    </xf>
    <xf numFmtId="0" fontId="2" fillId="0" borderId="0" xfId="0" applyFont="1"/>
    <xf numFmtId="0" fontId="25" fillId="0" borderId="0" xfId="0" applyFont="1"/>
    <xf numFmtId="0" fontId="26" fillId="0" borderId="0" xfId="0" applyFont="1"/>
    <xf numFmtId="0" fontId="17" fillId="0" borderId="0" xfId="0" applyFont="1" applyAlignment="1">
      <alignment textRotation="90" wrapText="1"/>
    </xf>
    <xf numFmtId="0" fontId="17" fillId="0" borderId="5" xfId="0" applyFont="1" applyBorder="1" applyAlignment="1">
      <alignment textRotation="90" wrapText="1"/>
    </xf>
    <xf numFmtId="0" fontId="27" fillId="5" borderId="0" xfId="0" applyFont="1" applyFill="1" applyAlignment="1">
      <alignment horizontal="center"/>
    </xf>
    <xf numFmtId="0" fontId="28" fillId="5" borderId="0" xfId="0" applyFont="1" applyFill="1" applyAlignment="1">
      <alignment horizontal="center"/>
    </xf>
    <xf numFmtId="0" fontId="27" fillId="0" borderId="0" xfId="0" applyFont="1" applyAlignment="1">
      <alignment horizontal="center"/>
    </xf>
    <xf numFmtId="0" fontId="29" fillId="5" borderId="0" xfId="0" applyFont="1" applyFill="1" applyAlignment="1">
      <alignment horizontal="center"/>
    </xf>
    <xf numFmtId="0" fontId="30" fillId="0" borderId="0" xfId="0" applyFont="1" applyAlignment="1">
      <alignment horizontal="center"/>
    </xf>
    <xf numFmtId="0" fontId="31" fillId="0" borderId="0" xfId="0" applyFont="1" applyAlignment="1">
      <alignment horizontal="center"/>
    </xf>
    <xf numFmtId="0" fontId="32" fillId="0" borderId="0" xfId="0" applyFont="1" applyAlignment="1">
      <alignment horizontal="center"/>
    </xf>
    <xf numFmtId="0" fontId="33" fillId="5" borderId="0" xfId="0" applyFont="1" applyFill="1" applyAlignment="1">
      <alignment horizontal="center"/>
    </xf>
    <xf numFmtId="0" fontId="34" fillId="5" borderId="0" xfId="0" applyFont="1" applyFill="1" applyAlignment="1">
      <alignment horizontal="center"/>
    </xf>
    <xf numFmtId="0" fontId="3" fillId="5" borderId="0" xfId="0" applyFont="1" applyFill="1" applyAlignment="1">
      <alignment horizontal="center" wrapText="1"/>
    </xf>
    <xf numFmtId="0" fontId="3" fillId="5" borderId="5" xfId="0" applyFont="1" applyFill="1" applyBorder="1" applyAlignment="1">
      <alignment horizontal="center" wrapText="1"/>
    </xf>
    <xf numFmtId="0" fontId="31" fillId="5" borderId="0" xfId="0" applyFont="1" applyFill="1" applyAlignment="1">
      <alignment horizontal="center"/>
    </xf>
    <xf numFmtId="0" fontId="35" fillId="3" borderId="0" xfId="0" applyFont="1" applyFill="1" applyAlignment="1">
      <alignment horizontal="center"/>
    </xf>
    <xf numFmtId="0" fontId="8" fillId="3" borderId="0" xfId="0" applyFont="1" applyFill="1" applyAlignment="1">
      <alignment horizontal="center"/>
    </xf>
    <xf numFmtId="0" fontId="36" fillId="3" borderId="0" xfId="0" applyFont="1" applyFill="1" applyAlignment="1">
      <alignment horizontal="center"/>
    </xf>
    <xf numFmtId="0" fontId="32" fillId="3" borderId="0" xfId="0" applyFont="1" applyFill="1" applyAlignment="1">
      <alignment horizontal="center"/>
    </xf>
    <xf numFmtId="0" fontId="21" fillId="3" borderId="0" xfId="0" applyFont="1" applyFill="1" applyAlignment="1">
      <alignment horizontal="center"/>
    </xf>
    <xf numFmtId="0" fontId="31" fillId="3" borderId="0" xfId="0" applyFont="1" applyFill="1" applyAlignment="1">
      <alignment horizontal="center"/>
    </xf>
    <xf numFmtId="2" fontId="8" fillId="3" borderId="0" xfId="0" applyNumberFormat="1" applyFont="1" applyFill="1" applyAlignment="1">
      <alignment horizontal="center"/>
    </xf>
    <xf numFmtId="0" fontId="34" fillId="0" borderId="0" xfId="0" applyFont="1" applyAlignment="1">
      <alignment horizontal="center"/>
    </xf>
    <xf numFmtId="0" fontId="27" fillId="5" borderId="5" xfId="0" applyFont="1" applyFill="1" applyBorder="1" applyAlignment="1">
      <alignment horizontal="center"/>
    </xf>
    <xf numFmtId="0" fontId="37" fillId="0" borderId="0" xfId="0" applyFont="1" applyAlignment="1">
      <alignment horizontal="center"/>
    </xf>
    <xf numFmtId="0" fontId="33" fillId="0" borderId="0" xfId="0" applyFont="1" applyAlignment="1">
      <alignment horizontal="center"/>
    </xf>
    <xf numFmtId="0" fontId="38" fillId="0" borderId="0" xfId="0" applyFont="1" applyAlignment="1">
      <alignment horizontal="center"/>
    </xf>
    <xf numFmtId="0" fontId="39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38" fillId="5" borderId="0" xfId="0" applyFont="1" applyFill="1" applyAlignment="1">
      <alignment horizontal="center"/>
    </xf>
    <xf numFmtId="165" fontId="38" fillId="0" borderId="0" xfId="1" applyNumberFormat="1" applyFont="1" applyFill="1" applyBorder="1" applyAlignment="1">
      <alignment horizontal="center"/>
    </xf>
    <xf numFmtId="165" fontId="38" fillId="5" borderId="0" xfId="1" applyNumberFormat="1" applyFont="1" applyFill="1" applyBorder="1" applyAlignment="1">
      <alignment horizontal="center"/>
    </xf>
    <xf numFmtId="43" fontId="38" fillId="0" borderId="0" xfId="1" applyFont="1" applyFill="1" applyBorder="1" applyAlignment="1">
      <alignment horizontal="center"/>
    </xf>
    <xf numFmtId="2" fontId="38" fillId="0" borderId="0" xfId="0" applyNumberFormat="1" applyFont="1" applyAlignment="1">
      <alignment horizontal="center"/>
    </xf>
    <xf numFmtId="2" fontId="34" fillId="5" borderId="0" xfId="0" applyNumberFormat="1" applyFont="1" applyFill="1" applyAlignment="1">
      <alignment horizontal="center"/>
    </xf>
    <xf numFmtId="0" fontId="40" fillId="0" borderId="6" xfId="0" applyFont="1" applyBorder="1" applyAlignment="1">
      <alignment horizontal="center"/>
    </xf>
    <xf numFmtId="43" fontId="13" fillId="5" borderId="0" xfId="1" applyFont="1" applyFill="1" applyBorder="1" applyAlignment="1">
      <alignment horizontal="center"/>
    </xf>
    <xf numFmtId="0" fontId="37" fillId="5" borderId="0" xfId="0" applyFont="1" applyFill="1" applyAlignment="1">
      <alignment horizontal="center"/>
    </xf>
    <xf numFmtId="43" fontId="38" fillId="5" borderId="0" xfId="1" applyFont="1" applyFill="1" applyBorder="1" applyAlignment="1">
      <alignment horizontal="center"/>
    </xf>
    <xf numFmtId="0" fontId="39" fillId="5" borderId="0" xfId="0" applyFont="1" applyFill="1" applyAlignment="1">
      <alignment horizontal="center"/>
    </xf>
    <xf numFmtId="0" fontId="32" fillId="5" borderId="0" xfId="0" applyFont="1" applyFill="1" applyAlignment="1">
      <alignment horizontal="center"/>
    </xf>
    <xf numFmtId="2" fontId="33" fillId="5" borderId="0" xfId="0" applyNumberFormat="1" applyFont="1" applyFill="1" applyAlignment="1">
      <alignment horizontal="center"/>
    </xf>
    <xf numFmtId="166" fontId="38" fillId="5" borderId="0" xfId="1" applyNumberFormat="1" applyFont="1" applyFill="1" applyBorder="1" applyAlignment="1">
      <alignment horizontal="center"/>
    </xf>
    <xf numFmtId="0" fontId="29" fillId="5" borderId="7" xfId="0" applyFont="1" applyFill="1" applyBorder="1" applyAlignment="1">
      <alignment horizontal="center"/>
    </xf>
    <xf numFmtId="0" fontId="33" fillId="5" borderId="7" xfId="0" applyFont="1" applyFill="1" applyBorder="1" applyAlignment="1">
      <alignment horizontal="center"/>
    </xf>
    <xf numFmtId="0" fontId="13" fillId="5" borderId="7" xfId="0" applyFont="1" applyFill="1" applyBorder="1" applyAlignment="1">
      <alignment horizontal="center"/>
    </xf>
    <xf numFmtId="0" fontId="38" fillId="5" borderId="7" xfId="0" applyFont="1" applyFill="1" applyBorder="1" applyAlignment="1">
      <alignment horizontal="center"/>
    </xf>
    <xf numFmtId="0" fontId="39" fillId="5" borderId="7" xfId="0" applyFont="1" applyFill="1" applyBorder="1" applyAlignment="1">
      <alignment horizontal="center"/>
    </xf>
    <xf numFmtId="0" fontId="38" fillId="0" borderId="7" xfId="0" applyFont="1" applyBorder="1" applyAlignment="1">
      <alignment horizontal="center"/>
    </xf>
    <xf numFmtId="2" fontId="41" fillId="5" borderId="0" xfId="0" applyNumberFormat="1" applyFont="1" applyFill="1" applyAlignment="1">
      <alignment horizontal="center"/>
    </xf>
    <xf numFmtId="0" fontId="29" fillId="5" borderId="8" xfId="0" applyFont="1" applyFill="1" applyBorder="1" applyAlignment="1">
      <alignment horizontal="center"/>
    </xf>
    <xf numFmtId="0" fontId="0" fillId="0" borderId="0" xfId="0" applyAlignment="1">
      <alignment textRotation="90"/>
    </xf>
    <xf numFmtId="0" fontId="2" fillId="0" borderId="0" xfId="0" applyFont="1" applyAlignment="1">
      <alignment textRotation="90"/>
    </xf>
    <xf numFmtId="0" fontId="24" fillId="0" borderId="0" xfId="0" applyFont="1" applyAlignment="1">
      <alignment textRotation="90"/>
    </xf>
    <xf numFmtId="0" fontId="3" fillId="0" borderId="0" xfId="0" applyFont="1" applyAlignment="1">
      <alignment textRotation="90"/>
    </xf>
    <xf numFmtId="0" fontId="25" fillId="0" borderId="0" xfId="0" applyFont="1" applyAlignment="1">
      <alignment textRotation="90"/>
    </xf>
    <xf numFmtId="0" fontId="42" fillId="0" borderId="0" xfId="0" applyFont="1"/>
    <xf numFmtId="0" fontId="11" fillId="0" borderId="0" xfId="0" applyFont="1"/>
    <xf numFmtId="0" fontId="43" fillId="0" borderId="0" xfId="0" applyFont="1"/>
    <xf numFmtId="0" fontId="21" fillId="3" borderId="0" xfId="0" applyFont="1" applyFill="1"/>
    <xf numFmtId="0" fontId="3" fillId="0" borderId="0" xfId="0" applyFont="1"/>
    <xf numFmtId="0" fontId="39" fillId="0" borderId="2" xfId="0" applyFont="1" applyBorder="1" applyAlignment="1">
      <alignment horizontal="center" textRotation="90" wrapText="1"/>
    </xf>
    <xf numFmtId="165" fontId="39" fillId="0" borderId="0" xfId="1" applyNumberFormat="1" applyFont="1" applyFill="1" applyBorder="1" applyAlignment="1">
      <alignment horizontal="center"/>
    </xf>
    <xf numFmtId="43" fontId="39" fillId="0" borderId="0" xfId="1" applyFont="1" applyFill="1" applyBorder="1" applyAlignment="1">
      <alignment horizontal="center"/>
    </xf>
    <xf numFmtId="43" fontId="39" fillId="5" borderId="0" xfId="1" applyFont="1" applyFill="1" applyBorder="1" applyAlignment="1">
      <alignment horizontal="center"/>
    </xf>
    <xf numFmtId="0" fontId="42" fillId="6" borderId="0" xfId="0" applyFont="1" applyFill="1"/>
    <xf numFmtId="0" fontId="17" fillId="4" borderId="0" xfId="0" applyFont="1" applyFill="1"/>
    <xf numFmtId="0" fontId="21" fillId="3" borderId="9" xfId="0" applyFont="1" applyFill="1" applyBorder="1"/>
    <xf numFmtId="165" fontId="33" fillId="5" borderId="0" xfId="0" applyNumberFormat="1" applyFont="1" applyFill="1"/>
    <xf numFmtId="164" fontId="28" fillId="5" borderId="0" xfId="0" applyNumberFormat="1" applyFont="1" applyFill="1" applyAlignment="1">
      <alignment horizontal="center"/>
    </xf>
    <xf numFmtId="0" fontId="8" fillId="3" borderId="9" xfId="0" applyFont="1" applyFill="1" applyBorder="1" applyAlignment="1">
      <alignment horizontal="center"/>
    </xf>
    <xf numFmtId="0" fontId="3" fillId="0" borderId="0" xfId="0" applyFont="1" applyAlignment="1">
      <alignment textRotation="90" wrapText="1"/>
    </xf>
    <xf numFmtId="0" fontId="3" fillId="0" borderId="5" xfId="0" applyFont="1" applyBorder="1" applyAlignment="1">
      <alignment textRotation="90" wrapText="1"/>
    </xf>
    <xf numFmtId="0" fontId="22" fillId="6" borderId="0" xfId="0" applyFont="1" applyFill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289560</xdr:colOff>
      <xdr:row>0</xdr:row>
      <xdr:rowOff>0</xdr:rowOff>
    </xdr:from>
    <xdr:to>
      <xdr:col>3</xdr:col>
      <xdr:colOff>230755</xdr:colOff>
      <xdr:row>0</xdr:row>
      <xdr:rowOff>1043940</xdr:rowOff>
    </xdr:to>
    <xdr:pic>
      <xdr:nvPicPr>
        <xdr:cNvPr id="2" name="Picture 1" descr="http://www.themastersbassclub.org/logo34.JPG">
          <a:extLst>
            <a:ext uri="{FF2B5EF4-FFF2-40B4-BE49-F238E27FC236}">
              <a16:creationId xmlns:a16="http://schemas.microsoft.com/office/drawing/2014/main" id="{737314D0-E94B-4AF5-852D-77AC9904C02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9160" y="0"/>
          <a:ext cx="1249680" cy="10439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43</xdr:col>
      <xdr:colOff>53341</xdr:colOff>
      <xdr:row>0</xdr:row>
      <xdr:rowOff>44747</xdr:rowOff>
    </xdr:from>
    <xdr:to>
      <xdr:col>44</xdr:col>
      <xdr:colOff>175261</xdr:colOff>
      <xdr:row>0</xdr:row>
      <xdr:rowOff>701040</xdr:rowOff>
    </xdr:to>
    <xdr:pic>
      <xdr:nvPicPr>
        <xdr:cNvPr id="3" name="Picture 2" descr="http://www.themastersbassclub.org/logo34.JPG">
          <a:extLst>
            <a:ext uri="{FF2B5EF4-FFF2-40B4-BE49-F238E27FC236}">
              <a16:creationId xmlns:a16="http://schemas.microsoft.com/office/drawing/2014/main" id="{1D5697F8-9678-4785-9987-16B10A0A65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845541" y="44747"/>
          <a:ext cx="731520" cy="6562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60487D-E915-440F-B3C4-E7301E3453DA}">
  <sheetPr>
    <pageSetUpPr fitToPage="1"/>
  </sheetPr>
  <dimension ref="A1:BO125"/>
  <sheetViews>
    <sheetView tabSelected="1" zoomScale="98" workbookViewId="0">
      <selection activeCell="AP10" sqref="AP10"/>
    </sheetView>
  </sheetViews>
  <sheetFormatPr defaultRowHeight="14.4" x14ac:dyDescent="0.3"/>
  <cols>
    <col min="1" max="1" width="3" bestFit="1" customWidth="1"/>
    <col min="2" max="2" width="18" customWidth="1"/>
    <col min="3" max="3" width="1.109375" customWidth="1"/>
    <col min="4" max="4" width="3.77734375" customWidth="1"/>
    <col min="5" max="5" width="6.33203125" customWidth="1"/>
    <col min="6" max="7" width="3.77734375" customWidth="1"/>
    <col min="8" max="8" width="4.5546875" customWidth="1"/>
    <col min="9" max="10" width="3.77734375" customWidth="1"/>
    <col min="11" max="11" width="5.5546875" customWidth="1"/>
    <col min="12" max="12" width="3.77734375" customWidth="1"/>
    <col min="13" max="13" width="5.21875" customWidth="1"/>
    <col min="14" max="14" width="3.77734375" style="35" customWidth="1"/>
    <col min="15" max="15" width="3.77734375" customWidth="1"/>
    <col min="16" max="16" width="4.6640625" customWidth="1"/>
    <col min="17" max="18" width="3.77734375" customWidth="1"/>
    <col min="19" max="19" width="5.5546875" customWidth="1"/>
    <col min="20" max="23" width="3.77734375" customWidth="1"/>
    <col min="24" max="24" width="4.77734375" bestFit="1" customWidth="1"/>
    <col min="25" max="25" width="3.77734375" customWidth="1"/>
    <col min="26" max="26" width="4.77734375" bestFit="1" customWidth="1"/>
    <col min="27" max="28" width="3.77734375" customWidth="1"/>
    <col min="29" max="29" width="5.109375" customWidth="1"/>
    <col min="30" max="31" width="3.77734375" customWidth="1"/>
    <col min="32" max="32" width="4.5546875" customWidth="1"/>
    <col min="33" max="34" width="3.77734375" customWidth="1"/>
    <col min="35" max="35" width="5.88671875" customWidth="1"/>
    <col min="36" max="36" width="3.77734375" customWidth="1"/>
    <col min="37" max="37" width="4.5546875" customWidth="1"/>
    <col min="38" max="39" width="3.77734375" customWidth="1"/>
    <col min="40" max="40" width="0.6640625" customWidth="1"/>
    <col min="41" max="41" width="3.77734375" customWidth="1"/>
    <col min="42" max="42" width="2.88671875" bestFit="1" customWidth="1"/>
    <col min="43" max="43" width="6.21875" customWidth="1"/>
    <col min="45" max="45" width="4.88671875" customWidth="1"/>
    <col min="46" max="46" width="3.5546875" bestFit="1" customWidth="1"/>
    <col min="47" max="47" width="2.44140625" bestFit="1" customWidth="1"/>
    <col min="48" max="48" width="3" bestFit="1" customWidth="1"/>
    <col min="49" max="49" width="3.5546875" bestFit="1" customWidth="1"/>
  </cols>
  <sheetData>
    <row r="1" spans="1:67" ht="88.2" customHeight="1" x14ac:dyDescent="0.3">
      <c r="A1" s="1"/>
      <c r="E1" s="2"/>
      <c r="F1" s="3"/>
      <c r="G1" s="4"/>
      <c r="H1" s="2"/>
      <c r="I1" s="2"/>
      <c r="J1" s="5"/>
      <c r="K1" s="2"/>
      <c r="L1" s="2"/>
      <c r="M1" s="2"/>
      <c r="N1" s="97"/>
      <c r="O1" s="2"/>
      <c r="P1" s="2"/>
      <c r="Q1" s="2"/>
      <c r="R1" s="4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6"/>
      <c r="AG1" s="2"/>
      <c r="AH1" s="2"/>
      <c r="AI1" s="2"/>
      <c r="AJ1" s="2"/>
      <c r="AK1" s="2"/>
      <c r="AL1" s="2"/>
      <c r="AM1" s="2"/>
      <c r="AN1" s="2"/>
      <c r="AO1" s="2"/>
      <c r="AQ1" s="7">
        <v>2023</v>
      </c>
      <c r="AW1" s="8" t="s">
        <v>0</v>
      </c>
    </row>
    <row r="2" spans="1:67" ht="78" x14ac:dyDescent="0.3">
      <c r="A2" s="9" t="s">
        <v>1</v>
      </c>
      <c r="B2" s="10" t="s">
        <v>2</v>
      </c>
      <c r="C2" s="11"/>
      <c r="D2" s="11" t="s">
        <v>3</v>
      </c>
      <c r="E2" s="12" t="s">
        <v>62</v>
      </c>
      <c r="F2" s="13" t="s">
        <v>4</v>
      </c>
      <c r="G2" s="11" t="s">
        <v>5</v>
      </c>
      <c r="H2" s="12" t="s">
        <v>63</v>
      </c>
      <c r="I2" s="13" t="s">
        <v>4</v>
      </c>
      <c r="J2" s="11" t="s">
        <v>6</v>
      </c>
      <c r="K2" s="12" t="s">
        <v>64</v>
      </c>
      <c r="L2" s="13" t="s">
        <v>4</v>
      </c>
      <c r="M2" s="12" t="s">
        <v>65</v>
      </c>
      <c r="N2" s="13" t="s">
        <v>4</v>
      </c>
      <c r="O2" s="11" t="s">
        <v>7</v>
      </c>
      <c r="P2" s="12" t="s">
        <v>66</v>
      </c>
      <c r="Q2" s="13" t="s">
        <v>4</v>
      </c>
      <c r="R2" s="11" t="s">
        <v>8</v>
      </c>
      <c r="S2" s="12" t="s">
        <v>67</v>
      </c>
      <c r="T2" s="13" t="s">
        <v>4</v>
      </c>
      <c r="U2" s="11" t="s">
        <v>9</v>
      </c>
      <c r="V2" s="14" t="s">
        <v>10</v>
      </c>
      <c r="W2" s="11" t="s">
        <v>11</v>
      </c>
      <c r="X2" s="12" t="s">
        <v>68</v>
      </c>
      <c r="Y2" s="13" t="s">
        <v>4</v>
      </c>
      <c r="Z2" s="12" t="s">
        <v>69</v>
      </c>
      <c r="AA2" s="13" t="s">
        <v>4</v>
      </c>
      <c r="AB2" s="11" t="s">
        <v>12</v>
      </c>
      <c r="AC2" s="12" t="s">
        <v>70</v>
      </c>
      <c r="AD2" s="13" t="s">
        <v>4</v>
      </c>
      <c r="AE2" s="11" t="s">
        <v>13</v>
      </c>
      <c r="AF2" s="12" t="s">
        <v>71</v>
      </c>
      <c r="AG2" s="13" t="s">
        <v>4</v>
      </c>
      <c r="AH2" s="11" t="s">
        <v>14</v>
      </c>
      <c r="AI2" s="12" t="s">
        <v>72</v>
      </c>
      <c r="AJ2" s="13" t="s">
        <v>4</v>
      </c>
      <c r="AK2" s="12" t="s">
        <v>73</v>
      </c>
      <c r="AL2" s="13" t="s">
        <v>4</v>
      </c>
      <c r="AM2" s="11" t="s">
        <v>15</v>
      </c>
      <c r="AN2" s="11"/>
      <c r="AO2" s="11" t="s">
        <v>16</v>
      </c>
      <c r="AP2" s="14" t="s">
        <v>74</v>
      </c>
      <c r="AQ2" s="14"/>
      <c r="AR2" s="11" t="s">
        <v>17</v>
      </c>
      <c r="AS2" s="14" t="s">
        <v>18</v>
      </c>
      <c r="AT2" s="10"/>
      <c r="AU2" s="10"/>
      <c r="AV2" s="15"/>
      <c r="AW2" s="16" t="s">
        <v>19</v>
      </c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</row>
    <row r="3" spans="1:67" x14ac:dyDescent="0.3">
      <c r="A3" s="18">
        <v>11</v>
      </c>
      <c r="B3" s="29" t="s">
        <v>24</v>
      </c>
      <c r="C3" s="29"/>
      <c r="D3" s="29">
        <v>5</v>
      </c>
      <c r="E3" s="95">
        <v>15</v>
      </c>
      <c r="F3" s="94">
        <v>2</v>
      </c>
      <c r="G3" s="29">
        <v>3</v>
      </c>
      <c r="H3" s="28">
        <v>12</v>
      </c>
      <c r="I3" s="94">
        <v>2</v>
      </c>
      <c r="J3" s="29">
        <v>3</v>
      </c>
      <c r="K3" s="28">
        <v>15</v>
      </c>
      <c r="L3" s="94">
        <v>2</v>
      </c>
      <c r="M3" s="28">
        <v>12</v>
      </c>
      <c r="N3" s="94">
        <v>2</v>
      </c>
      <c r="O3" s="29">
        <v>3</v>
      </c>
      <c r="P3" s="28">
        <v>10</v>
      </c>
      <c r="Q3" s="94">
        <v>2</v>
      </c>
      <c r="R3" s="29">
        <v>3</v>
      </c>
      <c r="S3" s="28">
        <v>8</v>
      </c>
      <c r="T3" s="94">
        <v>2</v>
      </c>
      <c r="U3" s="29"/>
      <c r="V3" s="101">
        <f t="shared" ref="V3:V37" si="0">SUM(D3:U3)</f>
        <v>101</v>
      </c>
      <c r="W3" s="92">
        <v>3</v>
      </c>
      <c r="X3" s="95">
        <v>15</v>
      </c>
      <c r="Y3" s="94">
        <v>2</v>
      </c>
      <c r="Z3" s="28">
        <v>12</v>
      </c>
      <c r="AA3" s="94">
        <v>2</v>
      </c>
      <c r="AB3" s="29">
        <v>3</v>
      </c>
      <c r="AC3" s="28">
        <v>10</v>
      </c>
      <c r="AD3" s="94">
        <v>2</v>
      </c>
      <c r="AE3" s="92">
        <v>3</v>
      </c>
      <c r="AF3" s="28"/>
      <c r="AG3" s="94"/>
      <c r="AH3" s="92">
        <v>3</v>
      </c>
      <c r="AI3" s="28">
        <v>15</v>
      </c>
      <c r="AJ3" s="94">
        <v>2</v>
      </c>
      <c r="AK3" s="28">
        <v>10</v>
      </c>
      <c r="AL3" s="94">
        <v>2</v>
      </c>
      <c r="AM3" s="92">
        <v>3</v>
      </c>
      <c r="AN3" s="23"/>
      <c r="AO3" s="24">
        <f t="shared" ref="AO3:AO37" si="1">SUM(W3:AN3)</f>
        <v>87</v>
      </c>
      <c r="AP3" s="102"/>
      <c r="AQ3" s="23">
        <f t="shared" ref="AQ3:AQ37" si="2">+AO3+V3</f>
        <v>188</v>
      </c>
      <c r="AR3" s="109">
        <f t="shared" ref="AR3:AR37" si="3">+AQ3</f>
        <v>188</v>
      </c>
      <c r="AT3">
        <v>1</v>
      </c>
      <c r="AU3" t="s">
        <v>21</v>
      </c>
      <c r="AV3" s="27">
        <v>15</v>
      </c>
      <c r="AW3" s="28"/>
      <c r="BA3" s="24"/>
    </row>
    <row r="4" spans="1:67" x14ac:dyDescent="0.3">
      <c r="A4" s="18">
        <v>12</v>
      </c>
      <c r="B4" s="92" t="s">
        <v>20</v>
      </c>
      <c r="C4" s="19"/>
      <c r="D4" s="92">
        <v>5</v>
      </c>
      <c r="E4" s="28"/>
      <c r="F4" s="94">
        <v>2</v>
      </c>
      <c r="G4" s="92">
        <v>3</v>
      </c>
      <c r="H4" s="28">
        <v>12</v>
      </c>
      <c r="I4" s="94">
        <v>2</v>
      </c>
      <c r="J4" s="92">
        <v>3</v>
      </c>
      <c r="K4" s="28">
        <v>12</v>
      </c>
      <c r="L4" s="94">
        <v>2</v>
      </c>
      <c r="M4" s="28">
        <v>10</v>
      </c>
      <c r="N4" s="94">
        <v>2</v>
      </c>
      <c r="O4" s="29">
        <v>3</v>
      </c>
      <c r="P4" s="95">
        <v>12</v>
      </c>
      <c r="Q4" s="94">
        <v>2</v>
      </c>
      <c r="R4" s="92">
        <v>3</v>
      </c>
      <c r="S4" s="28">
        <v>6</v>
      </c>
      <c r="T4" s="94">
        <v>2</v>
      </c>
      <c r="U4" s="29"/>
      <c r="V4" s="92">
        <f t="shared" si="0"/>
        <v>81</v>
      </c>
      <c r="W4" s="92">
        <v>3</v>
      </c>
      <c r="X4" s="28">
        <v>10</v>
      </c>
      <c r="Y4" s="94">
        <v>2</v>
      </c>
      <c r="Z4" s="95">
        <v>15</v>
      </c>
      <c r="AA4" s="94">
        <v>2</v>
      </c>
      <c r="AB4" s="29">
        <v>3</v>
      </c>
      <c r="AC4" s="95">
        <v>15</v>
      </c>
      <c r="AD4" s="94">
        <v>2</v>
      </c>
      <c r="AE4" s="92">
        <v>3</v>
      </c>
      <c r="AF4" s="95">
        <v>12</v>
      </c>
      <c r="AG4" s="94">
        <v>2</v>
      </c>
      <c r="AH4" s="92">
        <v>3</v>
      </c>
      <c r="AI4" s="28">
        <v>6</v>
      </c>
      <c r="AJ4" s="94">
        <v>2</v>
      </c>
      <c r="AK4" s="95">
        <v>12</v>
      </c>
      <c r="AL4" s="94">
        <v>2</v>
      </c>
      <c r="AM4" s="92">
        <v>3</v>
      </c>
      <c r="AN4" s="23"/>
      <c r="AO4" s="109">
        <f t="shared" si="1"/>
        <v>97</v>
      </c>
      <c r="AP4" s="102"/>
      <c r="AQ4" s="23">
        <f t="shared" si="2"/>
        <v>178</v>
      </c>
      <c r="AR4" s="24">
        <f t="shared" si="3"/>
        <v>178</v>
      </c>
      <c r="AT4">
        <v>2</v>
      </c>
      <c r="AU4" t="s">
        <v>21</v>
      </c>
      <c r="AV4" s="27">
        <v>12</v>
      </c>
      <c r="AW4" s="28"/>
      <c r="BA4" s="24"/>
    </row>
    <row r="5" spans="1:67" x14ac:dyDescent="0.3">
      <c r="A5" s="18">
        <v>11</v>
      </c>
      <c r="B5" s="29" t="s">
        <v>75</v>
      </c>
      <c r="C5" s="23"/>
      <c r="D5" s="92">
        <v>5</v>
      </c>
      <c r="E5" s="28">
        <v>10</v>
      </c>
      <c r="F5" s="94">
        <v>2</v>
      </c>
      <c r="G5" s="92">
        <v>3</v>
      </c>
      <c r="H5" s="28">
        <v>10</v>
      </c>
      <c r="I5" s="94">
        <v>2</v>
      </c>
      <c r="J5" s="92">
        <v>3</v>
      </c>
      <c r="K5" s="28">
        <v>15</v>
      </c>
      <c r="L5" s="94">
        <v>2</v>
      </c>
      <c r="M5" s="28">
        <v>10</v>
      </c>
      <c r="N5" s="94">
        <v>2</v>
      </c>
      <c r="O5" s="29">
        <v>3</v>
      </c>
      <c r="P5" s="28">
        <v>8</v>
      </c>
      <c r="Q5" s="94">
        <v>2</v>
      </c>
      <c r="R5" s="29">
        <v>3</v>
      </c>
      <c r="S5" s="28">
        <v>15</v>
      </c>
      <c r="T5" s="94">
        <v>2</v>
      </c>
      <c r="U5" s="29"/>
      <c r="V5" s="92">
        <f t="shared" si="0"/>
        <v>97</v>
      </c>
      <c r="W5" s="92">
        <v>3</v>
      </c>
      <c r="X5" s="28">
        <v>5</v>
      </c>
      <c r="Y5" s="94">
        <v>2</v>
      </c>
      <c r="Z5" s="28">
        <v>10</v>
      </c>
      <c r="AA5" s="94">
        <v>2</v>
      </c>
      <c r="AB5" s="29"/>
      <c r="AC5" s="28">
        <v>8</v>
      </c>
      <c r="AD5" s="94">
        <v>2</v>
      </c>
      <c r="AE5" s="92">
        <v>3</v>
      </c>
      <c r="AF5" s="28">
        <v>15</v>
      </c>
      <c r="AG5" s="94">
        <v>2</v>
      </c>
      <c r="AH5" s="92">
        <v>3</v>
      </c>
      <c r="AI5" s="28">
        <v>10</v>
      </c>
      <c r="AJ5" s="94">
        <v>2</v>
      </c>
      <c r="AK5" s="28"/>
      <c r="AL5" s="94"/>
      <c r="AM5" s="92">
        <v>3</v>
      </c>
      <c r="AN5" s="23"/>
      <c r="AO5" s="24">
        <f t="shared" si="1"/>
        <v>70</v>
      </c>
      <c r="AP5" s="102"/>
      <c r="AQ5" s="23">
        <f t="shared" si="2"/>
        <v>167</v>
      </c>
      <c r="AR5" s="24">
        <f t="shared" si="3"/>
        <v>167</v>
      </c>
      <c r="AT5">
        <v>3</v>
      </c>
      <c r="AU5" t="s">
        <v>21</v>
      </c>
      <c r="AV5" s="27">
        <v>10</v>
      </c>
      <c r="AW5" s="28"/>
      <c r="BA5" s="24"/>
    </row>
    <row r="6" spans="1:67" x14ac:dyDescent="0.3">
      <c r="A6" s="18">
        <v>10</v>
      </c>
      <c r="B6" s="92" t="s">
        <v>22</v>
      </c>
      <c r="C6" s="19"/>
      <c r="D6" s="92"/>
      <c r="E6" s="28">
        <v>12</v>
      </c>
      <c r="F6" s="94">
        <v>2</v>
      </c>
      <c r="G6" s="92">
        <v>3</v>
      </c>
      <c r="H6" s="28"/>
      <c r="I6" s="94"/>
      <c r="J6" s="92">
        <v>3</v>
      </c>
      <c r="K6" s="95">
        <v>12</v>
      </c>
      <c r="L6" s="94">
        <v>2</v>
      </c>
      <c r="M6" s="28"/>
      <c r="N6" s="94"/>
      <c r="O6" s="29">
        <v>3</v>
      </c>
      <c r="P6" s="28">
        <v>15</v>
      </c>
      <c r="Q6" s="94">
        <v>2</v>
      </c>
      <c r="R6" s="29">
        <v>3</v>
      </c>
      <c r="S6" s="28">
        <v>10</v>
      </c>
      <c r="T6" s="94">
        <v>2</v>
      </c>
      <c r="U6" s="29"/>
      <c r="V6" s="92">
        <f t="shared" si="0"/>
        <v>69</v>
      </c>
      <c r="W6" s="92">
        <v>3</v>
      </c>
      <c r="X6" s="28">
        <v>8</v>
      </c>
      <c r="Y6" s="94">
        <v>2</v>
      </c>
      <c r="Z6" s="28">
        <v>12</v>
      </c>
      <c r="AA6" s="94">
        <v>2</v>
      </c>
      <c r="AB6" s="29">
        <v>3</v>
      </c>
      <c r="AC6" s="28">
        <v>6</v>
      </c>
      <c r="AD6" s="94">
        <v>2</v>
      </c>
      <c r="AE6" s="92">
        <v>3</v>
      </c>
      <c r="AF6" s="28">
        <v>15</v>
      </c>
      <c r="AG6" s="94">
        <v>2</v>
      </c>
      <c r="AH6" s="29">
        <v>3</v>
      </c>
      <c r="AI6" s="95">
        <v>12</v>
      </c>
      <c r="AJ6" s="94">
        <v>2</v>
      </c>
      <c r="AK6" s="28">
        <v>8</v>
      </c>
      <c r="AL6" s="94">
        <v>2</v>
      </c>
      <c r="AM6" s="92">
        <v>3</v>
      </c>
      <c r="AN6" s="23"/>
      <c r="AO6" s="24">
        <f t="shared" si="1"/>
        <v>88</v>
      </c>
      <c r="AP6" s="102"/>
      <c r="AQ6" s="23">
        <f t="shared" si="2"/>
        <v>157</v>
      </c>
      <c r="AR6" s="24">
        <f t="shared" si="3"/>
        <v>157</v>
      </c>
      <c r="AT6">
        <v>4</v>
      </c>
      <c r="AU6" t="s">
        <v>21</v>
      </c>
      <c r="AV6" s="27">
        <v>8</v>
      </c>
      <c r="AW6" s="28"/>
    </row>
    <row r="7" spans="1:67" x14ac:dyDescent="0.3">
      <c r="A7" s="18">
        <v>9</v>
      </c>
      <c r="B7" s="29" t="s">
        <v>25</v>
      </c>
      <c r="C7" s="29"/>
      <c r="D7" s="29">
        <v>5</v>
      </c>
      <c r="E7" s="28">
        <v>15</v>
      </c>
      <c r="F7" s="94">
        <v>2</v>
      </c>
      <c r="G7" s="29">
        <v>3</v>
      </c>
      <c r="H7" s="28">
        <v>15</v>
      </c>
      <c r="I7" s="94">
        <v>2</v>
      </c>
      <c r="J7" s="29">
        <v>3</v>
      </c>
      <c r="K7" s="28"/>
      <c r="L7" s="94"/>
      <c r="M7" s="28"/>
      <c r="N7" s="94">
        <v>2</v>
      </c>
      <c r="O7" s="29">
        <v>3</v>
      </c>
      <c r="P7" s="28"/>
      <c r="Q7" s="94"/>
      <c r="R7" s="29">
        <v>3</v>
      </c>
      <c r="S7" s="28">
        <v>5</v>
      </c>
      <c r="T7" s="94">
        <v>2</v>
      </c>
      <c r="U7" s="29"/>
      <c r="V7" s="92">
        <f t="shared" si="0"/>
        <v>60</v>
      </c>
      <c r="W7" s="92">
        <v>3</v>
      </c>
      <c r="X7" s="28">
        <v>12</v>
      </c>
      <c r="Y7" s="94">
        <v>2</v>
      </c>
      <c r="Z7" s="28">
        <v>10</v>
      </c>
      <c r="AA7" s="94">
        <v>2</v>
      </c>
      <c r="AB7" s="29">
        <v>3</v>
      </c>
      <c r="AC7" s="28"/>
      <c r="AD7" s="94"/>
      <c r="AE7" s="92">
        <v>3</v>
      </c>
      <c r="AF7" s="28">
        <v>10</v>
      </c>
      <c r="AG7" s="94">
        <v>2</v>
      </c>
      <c r="AH7" s="92">
        <v>3</v>
      </c>
      <c r="AI7" s="28">
        <v>8</v>
      </c>
      <c r="AJ7" s="94">
        <v>2</v>
      </c>
      <c r="AK7" s="28">
        <v>5</v>
      </c>
      <c r="AL7" s="94">
        <v>2</v>
      </c>
      <c r="AM7" s="92">
        <v>3</v>
      </c>
      <c r="AN7" s="23"/>
      <c r="AO7" s="24">
        <f t="shared" si="1"/>
        <v>70</v>
      </c>
      <c r="AP7" s="102"/>
      <c r="AQ7" s="23">
        <f t="shared" si="2"/>
        <v>130</v>
      </c>
      <c r="AR7" s="24">
        <f t="shared" si="3"/>
        <v>130</v>
      </c>
      <c r="AT7">
        <v>5</v>
      </c>
      <c r="AU7" t="s">
        <v>21</v>
      </c>
      <c r="AV7" s="27">
        <v>6</v>
      </c>
      <c r="AW7" s="28"/>
    </row>
    <row r="8" spans="1:67" x14ac:dyDescent="0.3">
      <c r="A8" s="18">
        <v>11</v>
      </c>
      <c r="B8" s="29" t="s">
        <v>23</v>
      </c>
      <c r="C8" s="29"/>
      <c r="D8" s="29"/>
      <c r="E8" s="28"/>
      <c r="F8" s="94">
        <v>2</v>
      </c>
      <c r="G8" s="29">
        <v>3</v>
      </c>
      <c r="H8" s="28">
        <v>10</v>
      </c>
      <c r="I8" s="94">
        <v>2</v>
      </c>
      <c r="J8" s="29">
        <v>3</v>
      </c>
      <c r="K8" s="28"/>
      <c r="L8" s="94"/>
      <c r="M8" s="28">
        <v>6</v>
      </c>
      <c r="N8" s="94">
        <v>2</v>
      </c>
      <c r="O8" s="29">
        <v>3</v>
      </c>
      <c r="P8" s="28">
        <v>8</v>
      </c>
      <c r="Q8" s="94">
        <v>2</v>
      </c>
      <c r="R8" s="29">
        <v>3</v>
      </c>
      <c r="S8" s="28">
        <v>3</v>
      </c>
      <c r="T8" s="94">
        <v>2</v>
      </c>
      <c r="U8" s="29"/>
      <c r="V8" s="92">
        <f t="shared" si="0"/>
        <v>49</v>
      </c>
      <c r="W8" s="92">
        <v>3</v>
      </c>
      <c r="X8" s="28">
        <v>6</v>
      </c>
      <c r="Y8" s="94">
        <v>2</v>
      </c>
      <c r="Z8" s="28">
        <v>6</v>
      </c>
      <c r="AA8" s="94">
        <v>2</v>
      </c>
      <c r="AB8" s="29">
        <v>3</v>
      </c>
      <c r="AC8" s="28">
        <v>12</v>
      </c>
      <c r="AD8" s="94">
        <v>2</v>
      </c>
      <c r="AE8" s="92">
        <v>3</v>
      </c>
      <c r="AF8" s="28">
        <v>8</v>
      </c>
      <c r="AG8" s="94">
        <v>2</v>
      </c>
      <c r="AH8" s="92">
        <v>3</v>
      </c>
      <c r="AI8" s="28"/>
      <c r="AJ8" s="94">
        <v>2</v>
      </c>
      <c r="AK8" s="95">
        <v>15</v>
      </c>
      <c r="AL8" s="94">
        <v>2</v>
      </c>
      <c r="AM8" s="92">
        <v>3</v>
      </c>
      <c r="AN8" s="23"/>
      <c r="AO8" s="24">
        <f t="shared" si="1"/>
        <v>74</v>
      </c>
      <c r="AP8" s="102"/>
      <c r="AQ8" s="23">
        <f t="shared" si="2"/>
        <v>123</v>
      </c>
      <c r="AR8" s="24">
        <f t="shared" si="3"/>
        <v>123</v>
      </c>
      <c r="AT8">
        <v>6</v>
      </c>
      <c r="AU8" t="s">
        <v>21</v>
      </c>
      <c r="AV8" s="27">
        <v>5</v>
      </c>
      <c r="AW8" s="28"/>
      <c r="BA8" s="24"/>
    </row>
    <row r="9" spans="1:67" ht="15" thickBot="1" x14ac:dyDescent="0.35">
      <c r="A9" s="18">
        <v>6</v>
      </c>
      <c r="B9" s="29" t="s">
        <v>26</v>
      </c>
      <c r="C9" s="29"/>
      <c r="D9" s="29">
        <v>5</v>
      </c>
      <c r="E9" s="28"/>
      <c r="F9" s="94"/>
      <c r="G9" s="29">
        <v>3</v>
      </c>
      <c r="H9" s="95">
        <v>15</v>
      </c>
      <c r="I9" s="94">
        <v>2</v>
      </c>
      <c r="J9" s="29">
        <v>3</v>
      </c>
      <c r="K9" s="28"/>
      <c r="L9" s="94"/>
      <c r="M9" s="28"/>
      <c r="N9" s="94"/>
      <c r="O9" s="29">
        <v>3</v>
      </c>
      <c r="P9" s="28"/>
      <c r="Q9" s="94"/>
      <c r="R9" s="29">
        <v>3</v>
      </c>
      <c r="S9" s="28">
        <v>5</v>
      </c>
      <c r="T9" s="94">
        <v>2</v>
      </c>
      <c r="U9" s="29"/>
      <c r="V9" s="92">
        <f t="shared" si="0"/>
        <v>41</v>
      </c>
      <c r="W9" s="92">
        <v>3</v>
      </c>
      <c r="X9" s="28">
        <v>12</v>
      </c>
      <c r="Y9" s="94">
        <v>2</v>
      </c>
      <c r="Z9" s="28"/>
      <c r="AA9" s="94"/>
      <c r="AB9" s="29">
        <v>3</v>
      </c>
      <c r="AC9" s="28"/>
      <c r="AD9" s="94"/>
      <c r="AE9" s="92">
        <v>3</v>
      </c>
      <c r="AF9" s="28">
        <v>10</v>
      </c>
      <c r="AG9" s="94">
        <v>2</v>
      </c>
      <c r="AH9" s="92">
        <v>3</v>
      </c>
      <c r="AI9" s="28">
        <v>8</v>
      </c>
      <c r="AJ9" s="94">
        <v>2</v>
      </c>
      <c r="AK9" s="28">
        <v>5</v>
      </c>
      <c r="AL9" s="94">
        <v>2</v>
      </c>
      <c r="AM9" s="92">
        <v>3</v>
      </c>
      <c r="AN9" s="23"/>
      <c r="AO9" s="24">
        <f t="shared" si="1"/>
        <v>58</v>
      </c>
      <c r="AP9" s="102"/>
      <c r="AQ9" s="23">
        <f t="shared" si="2"/>
        <v>99</v>
      </c>
      <c r="AR9" s="24">
        <f t="shared" si="3"/>
        <v>99</v>
      </c>
      <c r="AT9">
        <v>7</v>
      </c>
      <c r="AU9" t="s">
        <v>21</v>
      </c>
      <c r="AV9" s="27">
        <v>4</v>
      </c>
      <c r="AW9" s="28"/>
      <c r="BA9" s="24"/>
    </row>
    <row r="10" spans="1:67" ht="15" thickBot="1" x14ac:dyDescent="0.35">
      <c r="A10" s="18">
        <v>6</v>
      </c>
      <c r="B10" s="92" t="s">
        <v>27</v>
      </c>
      <c r="C10" s="19"/>
      <c r="D10" s="92">
        <v>5</v>
      </c>
      <c r="E10" s="28">
        <v>12</v>
      </c>
      <c r="F10" s="94">
        <v>2</v>
      </c>
      <c r="G10" s="92">
        <v>3</v>
      </c>
      <c r="H10" s="28"/>
      <c r="I10" s="94"/>
      <c r="J10" s="92"/>
      <c r="K10" s="28"/>
      <c r="L10" s="94"/>
      <c r="M10" s="103">
        <v>15</v>
      </c>
      <c r="N10" s="94">
        <v>2</v>
      </c>
      <c r="O10" s="29">
        <v>3</v>
      </c>
      <c r="P10" s="28"/>
      <c r="Q10" s="94"/>
      <c r="R10" s="29">
        <v>3</v>
      </c>
      <c r="S10" s="28"/>
      <c r="T10" s="94">
        <v>2</v>
      </c>
      <c r="U10" s="29"/>
      <c r="V10" s="92">
        <f t="shared" si="0"/>
        <v>47</v>
      </c>
      <c r="W10" s="92">
        <v>3</v>
      </c>
      <c r="X10" s="28"/>
      <c r="Y10" s="94"/>
      <c r="Z10" s="28"/>
      <c r="AA10" s="94">
        <v>2</v>
      </c>
      <c r="AB10" s="29"/>
      <c r="AC10" s="28">
        <v>8</v>
      </c>
      <c r="AD10" s="94">
        <v>2</v>
      </c>
      <c r="AE10" s="92"/>
      <c r="AF10" s="28"/>
      <c r="AG10" s="94"/>
      <c r="AH10" s="92">
        <v>3</v>
      </c>
      <c r="AI10" s="28"/>
      <c r="AJ10" s="94"/>
      <c r="AK10" s="28">
        <v>6</v>
      </c>
      <c r="AL10" s="94">
        <v>2</v>
      </c>
      <c r="AM10" s="92">
        <v>3</v>
      </c>
      <c r="AN10" s="23"/>
      <c r="AO10" s="24">
        <f t="shared" si="1"/>
        <v>29</v>
      </c>
      <c r="AP10" s="102"/>
      <c r="AQ10" s="23">
        <f t="shared" si="2"/>
        <v>76</v>
      </c>
      <c r="AR10" s="24">
        <f t="shared" si="3"/>
        <v>76</v>
      </c>
      <c r="AT10">
        <v>8</v>
      </c>
      <c r="AU10" t="s">
        <v>21</v>
      </c>
      <c r="AV10" s="27">
        <v>3</v>
      </c>
      <c r="AW10" s="28"/>
      <c r="BA10" s="24"/>
    </row>
    <row r="11" spans="1:67" x14ac:dyDescent="0.3">
      <c r="A11" s="18">
        <v>3</v>
      </c>
      <c r="B11" s="29" t="s">
        <v>29</v>
      </c>
      <c r="C11" s="29"/>
      <c r="D11" s="29">
        <v>5</v>
      </c>
      <c r="E11" s="28"/>
      <c r="F11" s="94"/>
      <c r="G11" s="29">
        <v>3</v>
      </c>
      <c r="H11" s="28"/>
      <c r="I11" s="94"/>
      <c r="J11" s="29"/>
      <c r="K11" s="28"/>
      <c r="L11" s="94"/>
      <c r="M11" s="28"/>
      <c r="N11" s="94"/>
      <c r="O11" s="29"/>
      <c r="P11" s="28"/>
      <c r="Q11" s="94"/>
      <c r="R11" s="29"/>
      <c r="S11" s="28"/>
      <c r="T11" s="94"/>
      <c r="U11" s="29"/>
      <c r="V11" s="92">
        <f t="shared" si="0"/>
        <v>8</v>
      </c>
      <c r="W11" s="92">
        <v>3</v>
      </c>
      <c r="X11" s="28"/>
      <c r="Y11" s="94"/>
      <c r="Z11" s="28"/>
      <c r="AA11" s="94"/>
      <c r="AB11" s="29"/>
      <c r="AC11" s="28">
        <v>12</v>
      </c>
      <c r="AD11" s="94">
        <v>2</v>
      </c>
      <c r="AE11" s="92"/>
      <c r="AF11" s="28"/>
      <c r="AG11" s="94"/>
      <c r="AH11" s="92">
        <v>3</v>
      </c>
      <c r="AI11" s="28">
        <v>15</v>
      </c>
      <c r="AJ11" s="94">
        <v>2</v>
      </c>
      <c r="AK11" s="28">
        <v>15</v>
      </c>
      <c r="AL11" s="94">
        <v>2</v>
      </c>
      <c r="AM11" s="92">
        <v>3</v>
      </c>
      <c r="AN11" s="23"/>
      <c r="AO11" s="24">
        <f t="shared" si="1"/>
        <v>57</v>
      </c>
      <c r="AP11" s="23"/>
      <c r="AQ11" s="23">
        <f t="shared" si="2"/>
        <v>65</v>
      </c>
      <c r="AR11" s="24">
        <f t="shared" si="3"/>
        <v>65</v>
      </c>
      <c r="AT11">
        <v>9</v>
      </c>
      <c r="AU11" t="s">
        <v>21</v>
      </c>
      <c r="AV11" s="27">
        <v>2</v>
      </c>
      <c r="AW11" s="28"/>
      <c r="BA11" s="24"/>
    </row>
    <row r="12" spans="1:67" x14ac:dyDescent="0.3">
      <c r="A12" s="31">
        <v>4</v>
      </c>
      <c r="B12" s="92" t="s">
        <v>32</v>
      </c>
      <c r="C12" s="19"/>
      <c r="D12" s="92">
        <v>5</v>
      </c>
      <c r="E12" s="28">
        <v>10</v>
      </c>
      <c r="F12" s="94">
        <v>2</v>
      </c>
      <c r="G12" s="92">
        <v>3</v>
      </c>
      <c r="H12" s="28"/>
      <c r="I12" s="94"/>
      <c r="J12" s="92">
        <v>3</v>
      </c>
      <c r="K12" s="28"/>
      <c r="L12" s="94"/>
      <c r="M12" s="28"/>
      <c r="N12" s="94"/>
      <c r="O12" s="29">
        <v>3</v>
      </c>
      <c r="P12" s="28"/>
      <c r="Q12" s="94"/>
      <c r="R12" s="92">
        <v>3</v>
      </c>
      <c r="S12" s="28"/>
      <c r="T12" s="94"/>
      <c r="U12" s="29"/>
      <c r="V12" s="92">
        <f t="shared" si="0"/>
        <v>29</v>
      </c>
      <c r="W12" s="92"/>
      <c r="X12" s="28"/>
      <c r="Y12" s="94">
        <v>2</v>
      </c>
      <c r="Z12" s="28"/>
      <c r="AA12" s="94"/>
      <c r="AB12" s="29"/>
      <c r="AC12" s="28"/>
      <c r="AD12" s="94"/>
      <c r="AE12" s="92">
        <v>3</v>
      </c>
      <c r="AF12" s="28"/>
      <c r="AG12" s="94"/>
      <c r="AH12" s="92">
        <v>3</v>
      </c>
      <c r="AI12" s="28">
        <v>10</v>
      </c>
      <c r="AJ12" s="94">
        <v>2</v>
      </c>
      <c r="AK12" s="28">
        <v>4</v>
      </c>
      <c r="AL12" s="94">
        <v>2</v>
      </c>
      <c r="AM12" s="92">
        <v>3</v>
      </c>
      <c r="AN12" s="23"/>
      <c r="AO12" s="24">
        <f t="shared" si="1"/>
        <v>29</v>
      </c>
      <c r="AP12" s="23"/>
      <c r="AQ12" s="23">
        <f t="shared" si="2"/>
        <v>58</v>
      </c>
      <c r="AR12" s="24">
        <f t="shared" si="3"/>
        <v>58</v>
      </c>
      <c r="AT12">
        <v>10</v>
      </c>
      <c r="AU12" t="s">
        <v>21</v>
      </c>
      <c r="AV12" s="27">
        <v>1</v>
      </c>
      <c r="AW12" s="28"/>
      <c r="BA12" s="24"/>
    </row>
    <row r="13" spans="1:67" x14ac:dyDescent="0.3">
      <c r="A13" s="18">
        <v>2</v>
      </c>
      <c r="B13" s="92" t="s">
        <v>34</v>
      </c>
      <c r="C13" s="19"/>
      <c r="D13" s="92">
        <v>5</v>
      </c>
      <c r="E13" s="28"/>
      <c r="F13" s="94"/>
      <c r="G13" s="92">
        <v>3</v>
      </c>
      <c r="H13" s="28"/>
      <c r="I13" s="94"/>
      <c r="J13" s="92">
        <v>3</v>
      </c>
      <c r="K13" s="28"/>
      <c r="L13" s="94"/>
      <c r="M13" s="28"/>
      <c r="N13" s="94"/>
      <c r="O13" s="29"/>
      <c r="P13" s="28">
        <v>15</v>
      </c>
      <c r="Q13" s="94">
        <v>2</v>
      </c>
      <c r="R13" s="29">
        <v>3</v>
      </c>
      <c r="S13" s="28">
        <v>6</v>
      </c>
      <c r="T13" s="94">
        <v>2</v>
      </c>
      <c r="U13" s="29"/>
      <c r="V13" s="92">
        <f t="shared" si="0"/>
        <v>39</v>
      </c>
      <c r="W13" s="92">
        <v>3</v>
      </c>
      <c r="X13" s="28"/>
      <c r="Y13" s="94"/>
      <c r="Z13" s="28"/>
      <c r="AA13" s="94"/>
      <c r="AB13" s="29">
        <v>3</v>
      </c>
      <c r="AC13" s="28"/>
      <c r="AD13" s="94"/>
      <c r="AE13" s="92">
        <v>3</v>
      </c>
      <c r="AF13" s="28"/>
      <c r="AG13" s="94"/>
      <c r="AH13" s="92"/>
      <c r="AI13" s="28"/>
      <c r="AJ13" s="94"/>
      <c r="AK13" s="28"/>
      <c r="AL13" s="94"/>
      <c r="AM13" s="92"/>
      <c r="AN13" s="23"/>
      <c r="AO13" s="24">
        <f t="shared" si="1"/>
        <v>9</v>
      </c>
      <c r="AP13" s="23"/>
      <c r="AQ13" s="23">
        <f t="shared" si="2"/>
        <v>48</v>
      </c>
      <c r="AR13" s="24">
        <f t="shared" si="3"/>
        <v>48</v>
      </c>
      <c r="AV13" s="27"/>
      <c r="AW13" s="28"/>
      <c r="BA13" s="24"/>
    </row>
    <row r="14" spans="1:67" x14ac:dyDescent="0.3">
      <c r="A14" s="18">
        <v>6</v>
      </c>
      <c r="B14" s="29" t="s">
        <v>30</v>
      </c>
      <c r="C14" s="29"/>
      <c r="D14" s="29">
        <v>5</v>
      </c>
      <c r="E14" s="28">
        <v>8</v>
      </c>
      <c r="F14" s="94">
        <v>2</v>
      </c>
      <c r="G14" s="29"/>
      <c r="H14" s="28"/>
      <c r="I14" s="94"/>
      <c r="J14" s="29"/>
      <c r="K14" s="28">
        <v>10</v>
      </c>
      <c r="L14" s="94">
        <v>2</v>
      </c>
      <c r="M14" s="28"/>
      <c r="N14" s="94"/>
      <c r="O14" s="29"/>
      <c r="P14" s="28"/>
      <c r="Q14" s="94"/>
      <c r="R14" s="29"/>
      <c r="S14" s="28">
        <v>4</v>
      </c>
      <c r="T14" s="94">
        <v>2</v>
      </c>
      <c r="U14" s="29"/>
      <c r="V14" s="92">
        <f t="shared" si="0"/>
        <v>33</v>
      </c>
      <c r="W14" s="92"/>
      <c r="X14" s="28"/>
      <c r="Y14" s="94"/>
      <c r="Z14" s="28">
        <v>8</v>
      </c>
      <c r="AA14" s="94">
        <v>2</v>
      </c>
      <c r="AB14" s="29"/>
      <c r="AC14" s="28"/>
      <c r="AD14" s="94">
        <v>2</v>
      </c>
      <c r="AE14" s="92"/>
      <c r="AF14" s="28"/>
      <c r="AG14" s="94"/>
      <c r="AH14" s="92"/>
      <c r="AI14" s="28"/>
      <c r="AJ14" s="94">
        <v>2</v>
      </c>
      <c r="AK14" s="28"/>
      <c r="AL14" s="94"/>
      <c r="AM14" s="92"/>
      <c r="AN14" s="23"/>
      <c r="AO14" s="24">
        <f t="shared" si="1"/>
        <v>14</v>
      </c>
      <c r="AP14" s="23"/>
      <c r="AQ14" s="23">
        <f t="shared" si="2"/>
        <v>47</v>
      </c>
      <c r="AR14" s="24">
        <f t="shared" si="3"/>
        <v>47</v>
      </c>
      <c r="AT14" s="107" t="s">
        <v>33</v>
      </c>
      <c r="AU14" s="107"/>
      <c r="AV14" s="108"/>
      <c r="AW14" s="28"/>
      <c r="BA14" s="24"/>
    </row>
    <row r="15" spans="1:67" x14ac:dyDescent="0.3">
      <c r="A15" s="31">
        <v>2</v>
      </c>
      <c r="B15" s="29" t="s">
        <v>31</v>
      </c>
      <c r="C15" s="29"/>
      <c r="D15" s="29">
        <v>5</v>
      </c>
      <c r="E15" s="28"/>
      <c r="F15" s="94"/>
      <c r="G15" s="29">
        <v>3</v>
      </c>
      <c r="H15" s="28"/>
      <c r="I15" s="94"/>
      <c r="J15" s="29"/>
      <c r="K15" s="28"/>
      <c r="L15" s="94"/>
      <c r="M15" s="28">
        <v>8</v>
      </c>
      <c r="N15" s="94">
        <v>2</v>
      </c>
      <c r="O15" s="94"/>
      <c r="P15" s="28"/>
      <c r="Q15" s="94"/>
      <c r="R15" s="29">
        <v>3</v>
      </c>
      <c r="S15" s="28">
        <v>12</v>
      </c>
      <c r="T15" s="94">
        <v>2</v>
      </c>
      <c r="U15" s="29"/>
      <c r="V15" s="92">
        <f t="shared" si="0"/>
        <v>35</v>
      </c>
      <c r="W15" s="92"/>
      <c r="X15" s="28"/>
      <c r="Y15" s="94"/>
      <c r="Z15" s="28"/>
      <c r="AA15" s="94"/>
      <c r="AB15" s="29">
        <v>3</v>
      </c>
      <c r="AC15" s="28"/>
      <c r="AD15" s="94"/>
      <c r="AE15" s="92"/>
      <c r="AF15" s="28"/>
      <c r="AG15" s="94"/>
      <c r="AH15" s="92"/>
      <c r="AI15" s="28"/>
      <c r="AJ15" s="94"/>
      <c r="AK15" s="28"/>
      <c r="AL15" s="94"/>
      <c r="AM15" s="92">
        <v>3</v>
      </c>
      <c r="AN15" s="23"/>
      <c r="AO15" s="24">
        <f t="shared" si="1"/>
        <v>6</v>
      </c>
      <c r="AP15" s="23"/>
      <c r="AQ15" s="23">
        <f t="shared" si="2"/>
        <v>41</v>
      </c>
      <c r="AR15" s="24">
        <f t="shared" si="3"/>
        <v>41</v>
      </c>
      <c r="AT15" s="107"/>
      <c r="AU15" s="107"/>
      <c r="AV15" s="108"/>
      <c r="AW15" s="28"/>
      <c r="BA15" s="24"/>
    </row>
    <row r="16" spans="1:67" x14ac:dyDescent="0.3">
      <c r="A16" s="18">
        <v>3</v>
      </c>
      <c r="B16" s="19" t="s">
        <v>35</v>
      </c>
      <c r="C16" s="29"/>
      <c r="D16" s="29"/>
      <c r="E16" s="28">
        <v>8</v>
      </c>
      <c r="F16" s="94">
        <v>2</v>
      </c>
      <c r="G16" s="29"/>
      <c r="H16" s="28"/>
      <c r="I16" s="94"/>
      <c r="J16" s="29"/>
      <c r="K16" s="28">
        <v>10</v>
      </c>
      <c r="L16" s="94">
        <v>2</v>
      </c>
      <c r="M16" s="28"/>
      <c r="N16" s="94"/>
      <c r="O16" s="94"/>
      <c r="P16" s="28"/>
      <c r="Q16" s="94"/>
      <c r="R16" s="29"/>
      <c r="S16" s="28">
        <v>4</v>
      </c>
      <c r="T16" s="94">
        <v>2</v>
      </c>
      <c r="U16" s="29"/>
      <c r="V16" s="92">
        <f t="shared" si="0"/>
        <v>28</v>
      </c>
      <c r="W16" s="92"/>
      <c r="X16" s="28"/>
      <c r="Y16" s="94"/>
      <c r="Z16" s="28"/>
      <c r="AA16" s="94"/>
      <c r="AB16" s="29"/>
      <c r="AC16" s="28"/>
      <c r="AD16" s="94"/>
      <c r="AE16" s="92"/>
      <c r="AF16" s="28"/>
      <c r="AG16" s="94"/>
      <c r="AH16" s="92"/>
      <c r="AI16" s="28"/>
      <c r="AJ16" s="94"/>
      <c r="AK16" s="28"/>
      <c r="AL16" s="94"/>
      <c r="AM16" s="92"/>
      <c r="AN16" s="23"/>
      <c r="AO16" s="24">
        <f t="shared" si="1"/>
        <v>0</v>
      </c>
      <c r="AP16" s="23"/>
      <c r="AQ16" s="23">
        <f t="shared" si="2"/>
        <v>28</v>
      </c>
      <c r="AR16" s="24">
        <f t="shared" si="3"/>
        <v>28</v>
      </c>
      <c r="AT16" s="107"/>
      <c r="AU16" s="107"/>
      <c r="AV16" s="108"/>
      <c r="AW16" s="28"/>
      <c r="BA16" s="24"/>
    </row>
    <row r="17" spans="1:67" x14ac:dyDescent="0.3">
      <c r="A17" s="18"/>
      <c r="B17" s="19" t="s">
        <v>36</v>
      </c>
      <c r="C17" s="19"/>
      <c r="D17" s="92"/>
      <c r="E17" s="28"/>
      <c r="F17" s="94"/>
      <c r="G17" s="92"/>
      <c r="H17" s="28"/>
      <c r="I17" s="94"/>
      <c r="J17" s="92"/>
      <c r="K17" s="28"/>
      <c r="L17" s="94"/>
      <c r="M17" s="28">
        <v>8</v>
      </c>
      <c r="N17" s="94">
        <v>2</v>
      </c>
      <c r="O17" s="94"/>
      <c r="P17" s="28"/>
      <c r="Q17" s="94"/>
      <c r="R17" s="92"/>
      <c r="S17" s="28">
        <v>12</v>
      </c>
      <c r="T17" s="94">
        <v>2</v>
      </c>
      <c r="U17" s="29"/>
      <c r="V17" s="92">
        <f t="shared" si="0"/>
        <v>24</v>
      </c>
      <c r="W17" s="92"/>
      <c r="X17" s="28"/>
      <c r="Y17" s="94"/>
      <c r="Z17" s="28"/>
      <c r="AA17" s="94"/>
      <c r="AB17" s="29"/>
      <c r="AC17" s="28"/>
      <c r="AD17" s="94"/>
      <c r="AE17" s="92"/>
      <c r="AF17" s="28"/>
      <c r="AG17" s="94"/>
      <c r="AH17" s="92"/>
      <c r="AI17" s="28"/>
      <c r="AJ17" s="94"/>
      <c r="AK17" s="28"/>
      <c r="AL17" s="94"/>
      <c r="AM17" s="92"/>
      <c r="AN17" s="23"/>
      <c r="AO17" s="24">
        <f t="shared" si="1"/>
        <v>0</v>
      </c>
      <c r="AP17" s="23"/>
      <c r="AQ17" s="23">
        <f t="shared" si="2"/>
        <v>24</v>
      </c>
      <c r="AR17" s="24">
        <f t="shared" si="3"/>
        <v>24</v>
      </c>
      <c r="AT17" s="107"/>
      <c r="AU17" s="107"/>
      <c r="AV17" s="108"/>
      <c r="AW17" s="28"/>
      <c r="BA17" s="24"/>
    </row>
    <row r="18" spans="1:67" x14ac:dyDescent="0.3">
      <c r="A18" s="18"/>
      <c r="B18" s="19" t="s">
        <v>78</v>
      </c>
      <c r="C18" s="19"/>
      <c r="D18" s="92"/>
      <c r="E18" s="28"/>
      <c r="F18" s="94"/>
      <c r="G18" s="92"/>
      <c r="H18" s="28"/>
      <c r="I18" s="94"/>
      <c r="J18" s="92"/>
      <c r="K18" s="28"/>
      <c r="L18" s="94"/>
      <c r="M18" s="28"/>
      <c r="N18" s="94"/>
      <c r="O18" s="94"/>
      <c r="P18" s="28"/>
      <c r="Q18" s="94"/>
      <c r="R18" s="92"/>
      <c r="S18" s="28"/>
      <c r="T18" s="94"/>
      <c r="U18" s="29"/>
      <c r="V18" s="92">
        <f t="shared" si="0"/>
        <v>0</v>
      </c>
      <c r="W18" s="92"/>
      <c r="X18" s="28"/>
      <c r="Y18" s="28"/>
      <c r="Z18" s="28"/>
      <c r="AA18" s="94"/>
      <c r="AB18" s="29"/>
      <c r="AC18" s="28"/>
      <c r="AD18" s="94"/>
      <c r="AE18" s="92"/>
      <c r="AF18" s="28"/>
      <c r="AG18" s="94"/>
      <c r="AH18" s="92"/>
      <c r="AI18" s="28">
        <v>6</v>
      </c>
      <c r="AJ18" s="94">
        <v>2</v>
      </c>
      <c r="AK18" s="28">
        <v>10</v>
      </c>
      <c r="AL18" s="94">
        <v>2</v>
      </c>
      <c r="AM18" s="92"/>
      <c r="AN18" s="23"/>
      <c r="AO18" s="24">
        <f t="shared" si="1"/>
        <v>20</v>
      </c>
      <c r="AP18" s="23"/>
      <c r="AQ18" s="23">
        <f t="shared" si="2"/>
        <v>20</v>
      </c>
      <c r="AR18" s="24">
        <f t="shared" si="3"/>
        <v>20</v>
      </c>
      <c r="AT18" s="107"/>
      <c r="AU18" s="107"/>
      <c r="AV18" s="108"/>
      <c r="AW18" s="28"/>
      <c r="BA18" s="24"/>
    </row>
    <row r="19" spans="1:67" x14ac:dyDescent="0.3">
      <c r="A19" s="31"/>
      <c r="B19" s="19" t="s">
        <v>37</v>
      </c>
      <c r="C19" s="29"/>
      <c r="D19" s="29"/>
      <c r="E19" s="28"/>
      <c r="F19" s="30"/>
      <c r="G19" s="29"/>
      <c r="H19" s="28"/>
      <c r="I19" s="94"/>
      <c r="J19" s="29"/>
      <c r="K19" s="28"/>
      <c r="L19" s="94"/>
      <c r="M19" s="28">
        <v>15</v>
      </c>
      <c r="N19" s="94">
        <v>2</v>
      </c>
      <c r="O19" s="94"/>
      <c r="P19" s="28"/>
      <c r="Q19" s="94"/>
      <c r="R19" s="29"/>
      <c r="S19" s="28"/>
      <c r="T19" s="94"/>
      <c r="U19" s="29"/>
      <c r="V19" s="92">
        <f t="shared" si="0"/>
        <v>17</v>
      </c>
      <c r="W19" s="92"/>
      <c r="X19" s="28"/>
      <c r="Y19" s="94"/>
      <c r="Z19" s="28"/>
      <c r="AA19" s="94"/>
      <c r="AB19" s="29"/>
      <c r="AC19" s="28"/>
      <c r="AD19" s="94"/>
      <c r="AE19" s="92"/>
      <c r="AF19" s="28"/>
      <c r="AG19" s="94"/>
      <c r="AH19" s="92"/>
      <c r="AI19" s="28"/>
      <c r="AJ19" s="94"/>
      <c r="AK19" s="28"/>
      <c r="AL19" s="94"/>
      <c r="AM19" s="92"/>
      <c r="AN19" s="23"/>
      <c r="AO19" s="24">
        <f t="shared" si="1"/>
        <v>0</v>
      </c>
      <c r="AP19" s="23"/>
      <c r="AQ19" s="23">
        <f t="shared" si="2"/>
        <v>17</v>
      </c>
      <c r="AR19" s="24">
        <f t="shared" si="3"/>
        <v>17</v>
      </c>
      <c r="AT19" s="107" t="s">
        <v>38</v>
      </c>
      <c r="AU19" s="107"/>
      <c r="AV19" s="108"/>
      <c r="AW19" s="20"/>
      <c r="BA19" s="24"/>
    </row>
    <row r="20" spans="1:67" x14ac:dyDescent="0.3">
      <c r="A20" s="18"/>
      <c r="B20" s="19" t="s">
        <v>77</v>
      </c>
      <c r="C20" s="19"/>
      <c r="D20" s="92"/>
      <c r="E20" s="28"/>
      <c r="F20" s="30"/>
      <c r="G20" s="92"/>
      <c r="H20" s="28"/>
      <c r="I20" s="94"/>
      <c r="J20" s="92"/>
      <c r="K20" s="28"/>
      <c r="L20" s="94"/>
      <c r="M20" s="28"/>
      <c r="N20" s="94"/>
      <c r="O20" s="94"/>
      <c r="P20" s="28"/>
      <c r="Q20" s="94"/>
      <c r="R20" s="92"/>
      <c r="S20" s="28">
        <v>15</v>
      </c>
      <c r="T20" s="94">
        <v>2</v>
      </c>
      <c r="U20" s="29"/>
      <c r="V20" s="92">
        <f t="shared" si="0"/>
        <v>17</v>
      </c>
      <c r="W20" s="92"/>
      <c r="X20" s="28"/>
      <c r="Y20" s="94"/>
      <c r="Z20" s="28"/>
      <c r="AA20" s="94"/>
      <c r="AB20" s="29"/>
      <c r="AC20" s="28"/>
      <c r="AD20" s="94"/>
      <c r="AE20" s="92"/>
      <c r="AF20" s="28"/>
      <c r="AG20" s="94"/>
      <c r="AH20" s="92"/>
      <c r="AI20" s="28"/>
      <c r="AJ20" s="94"/>
      <c r="AK20" s="28"/>
      <c r="AL20" s="94"/>
      <c r="AM20" s="92"/>
      <c r="AN20" s="23"/>
      <c r="AO20" s="24">
        <f t="shared" si="1"/>
        <v>0</v>
      </c>
      <c r="AP20" s="23"/>
      <c r="AQ20" s="23">
        <f t="shared" si="2"/>
        <v>17</v>
      </c>
      <c r="AR20" s="24">
        <f t="shared" si="3"/>
        <v>17</v>
      </c>
      <c r="AT20" s="107"/>
      <c r="AU20" s="107"/>
      <c r="AV20" s="108"/>
      <c r="AW20" s="28"/>
      <c r="BA20" s="24"/>
    </row>
    <row r="21" spans="1:67" x14ac:dyDescent="0.3">
      <c r="A21" s="18"/>
      <c r="B21" s="19" t="s">
        <v>42</v>
      </c>
      <c r="C21" s="24"/>
      <c r="D21" s="29"/>
      <c r="E21" s="28"/>
      <c r="F21" s="30"/>
      <c r="G21" s="29"/>
      <c r="H21" s="28"/>
      <c r="I21" s="94"/>
      <c r="J21" s="29"/>
      <c r="K21" s="28"/>
      <c r="L21" s="94"/>
      <c r="M21" s="28"/>
      <c r="N21" s="94"/>
      <c r="O21" s="94"/>
      <c r="P21" s="28"/>
      <c r="Q21" s="94"/>
      <c r="R21" s="29"/>
      <c r="S21" s="28"/>
      <c r="T21" s="94"/>
      <c r="U21" s="29"/>
      <c r="V21" s="92">
        <f t="shared" si="0"/>
        <v>0</v>
      </c>
      <c r="W21" s="92"/>
      <c r="X21" s="28">
        <v>15</v>
      </c>
      <c r="Y21" s="94">
        <v>2</v>
      </c>
      <c r="Z21" s="28"/>
      <c r="AA21" s="94"/>
      <c r="AB21" s="29"/>
      <c r="AC21" s="28"/>
      <c r="AD21" s="94"/>
      <c r="AE21" s="92"/>
      <c r="AF21" s="28"/>
      <c r="AG21" s="94"/>
      <c r="AH21" s="92"/>
      <c r="AI21" s="28"/>
      <c r="AJ21" s="94"/>
      <c r="AK21" s="28"/>
      <c r="AL21" s="94"/>
      <c r="AM21" s="92"/>
      <c r="AN21" s="23"/>
      <c r="AO21" s="24">
        <f t="shared" si="1"/>
        <v>17</v>
      </c>
      <c r="AP21" s="23"/>
      <c r="AQ21" s="23">
        <f t="shared" si="2"/>
        <v>17</v>
      </c>
      <c r="AR21" s="24">
        <f t="shared" si="3"/>
        <v>17</v>
      </c>
      <c r="AT21" s="107"/>
      <c r="AU21" s="107"/>
      <c r="AV21" s="108"/>
      <c r="AW21" s="28"/>
      <c r="BA21" s="24"/>
    </row>
    <row r="22" spans="1:67" x14ac:dyDescent="0.3">
      <c r="A22" s="31"/>
      <c r="B22" s="19" t="s">
        <v>41</v>
      </c>
      <c r="C22" s="29"/>
      <c r="D22" s="29"/>
      <c r="E22" s="28"/>
      <c r="F22" s="30"/>
      <c r="G22" s="29"/>
      <c r="H22" s="28"/>
      <c r="I22" s="94"/>
      <c r="J22" s="29"/>
      <c r="K22" s="28"/>
      <c r="L22" s="94"/>
      <c r="M22" s="28">
        <v>12</v>
      </c>
      <c r="N22" s="94">
        <v>2</v>
      </c>
      <c r="O22" s="94"/>
      <c r="P22" s="28"/>
      <c r="Q22" s="94"/>
      <c r="R22" s="29"/>
      <c r="S22" s="28"/>
      <c r="T22" s="94"/>
      <c r="U22" s="29"/>
      <c r="V22" s="92">
        <f t="shared" si="0"/>
        <v>14</v>
      </c>
      <c r="W22" s="92"/>
      <c r="X22" s="28"/>
      <c r="Y22" s="94"/>
      <c r="Z22" s="28"/>
      <c r="AA22" s="94"/>
      <c r="AB22" s="29"/>
      <c r="AC22" s="28"/>
      <c r="AD22" s="94"/>
      <c r="AE22" s="92"/>
      <c r="AF22" s="28"/>
      <c r="AG22" s="94"/>
      <c r="AH22" s="92"/>
      <c r="AI22" s="28"/>
      <c r="AJ22" s="94"/>
      <c r="AK22" s="28"/>
      <c r="AL22" s="94"/>
      <c r="AM22" s="92"/>
      <c r="AN22" s="23"/>
      <c r="AO22" s="24">
        <f t="shared" si="1"/>
        <v>0</v>
      </c>
      <c r="AP22" s="23"/>
      <c r="AQ22" s="23">
        <f t="shared" si="2"/>
        <v>14</v>
      </c>
      <c r="AR22" s="24">
        <f t="shared" si="3"/>
        <v>14</v>
      </c>
      <c r="AT22" s="107"/>
      <c r="AU22" s="107"/>
      <c r="AV22" s="108"/>
      <c r="AW22" s="28"/>
      <c r="BA22" s="24"/>
    </row>
    <row r="23" spans="1:67" x14ac:dyDescent="0.3">
      <c r="A23" s="18">
        <v>1</v>
      </c>
      <c r="B23" s="19" t="s">
        <v>76</v>
      </c>
      <c r="C23" s="29"/>
      <c r="D23" s="29"/>
      <c r="E23" s="28"/>
      <c r="F23" s="30"/>
      <c r="G23" s="29"/>
      <c r="H23" s="28"/>
      <c r="I23" s="94"/>
      <c r="J23" s="29"/>
      <c r="K23" s="28"/>
      <c r="L23" s="94"/>
      <c r="M23" s="28"/>
      <c r="N23" s="94"/>
      <c r="O23" s="94"/>
      <c r="P23" s="94">
        <v>12</v>
      </c>
      <c r="Q23" s="94">
        <v>2</v>
      </c>
      <c r="R23" s="92"/>
      <c r="S23" s="28"/>
      <c r="T23" s="94"/>
      <c r="U23" s="29"/>
      <c r="V23" s="92">
        <f t="shared" si="0"/>
        <v>14</v>
      </c>
      <c r="W23" s="92"/>
      <c r="X23" s="28"/>
      <c r="Y23" s="94"/>
      <c r="Z23" s="28"/>
      <c r="AA23" s="94"/>
      <c r="AB23" s="29"/>
      <c r="AC23" s="28"/>
      <c r="AD23" s="94"/>
      <c r="AE23" s="92"/>
      <c r="AF23" s="28"/>
      <c r="AG23" s="94"/>
      <c r="AH23" s="92"/>
      <c r="AI23" s="28"/>
      <c r="AJ23" s="94"/>
      <c r="AK23" s="28"/>
      <c r="AL23" s="94"/>
      <c r="AM23" s="92"/>
      <c r="AN23" s="23"/>
      <c r="AO23" s="24">
        <f t="shared" si="1"/>
        <v>0</v>
      </c>
      <c r="AP23" s="23"/>
      <c r="AQ23" s="23">
        <f t="shared" si="2"/>
        <v>14</v>
      </c>
      <c r="AR23" s="24">
        <f t="shared" si="3"/>
        <v>14</v>
      </c>
      <c r="AT23" s="107"/>
      <c r="AU23" s="107"/>
      <c r="AV23" s="108"/>
      <c r="AW23" s="21" t="s">
        <v>19</v>
      </c>
      <c r="BA23" s="19"/>
    </row>
    <row r="24" spans="1:67" x14ac:dyDescent="0.3">
      <c r="A24" s="18">
        <v>1</v>
      </c>
      <c r="B24" s="19" t="s">
        <v>77</v>
      </c>
      <c r="C24" s="19"/>
      <c r="D24" s="92"/>
      <c r="E24" s="28"/>
      <c r="F24" s="30"/>
      <c r="G24" s="92"/>
      <c r="H24" s="28"/>
      <c r="I24" s="94"/>
      <c r="J24" s="92"/>
      <c r="K24" s="28"/>
      <c r="L24" s="94"/>
      <c r="M24" s="28"/>
      <c r="N24" s="94"/>
      <c r="O24" s="94"/>
      <c r="P24" s="28"/>
      <c r="Q24" s="94"/>
      <c r="R24" s="92"/>
      <c r="S24" s="28"/>
      <c r="T24" s="94"/>
      <c r="U24" s="29"/>
      <c r="V24" s="92">
        <f t="shared" si="0"/>
        <v>0</v>
      </c>
      <c r="W24" s="92"/>
      <c r="X24" s="28">
        <v>5</v>
      </c>
      <c r="Y24" s="94">
        <v>2</v>
      </c>
      <c r="Z24" s="28"/>
      <c r="AA24" s="94"/>
      <c r="AB24" s="29"/>
      <c r="AC24" s="28"/>
      <c r="AD24" s="94"/>
      <c r="AE24" s="92"/>
      <c r="AF24" s="28"/>
      <c r="AG24" s="94"/>
      <c r="AH24" s="92"/>
      <c r="AI24" s="28"/>
      <c r="AJ24" s="94"/>
      <c r="AK24" s="28"/>
      <c r="AL24" s="94"/>
      <c r="AM24" s="92"/>
      <c r="AN24" s="23"/>
      <c r="AO24" s="24">
        <f t="shared" si="1"/>
        <v>7</v>
      </c>
      <c r="AP24" s="23"/>
      <c r="AQ24" s="23">
        <f t="shared" si="2"/>
        <v>7</v>
      </c>
      <c r="AR24" s="24">
        <f t="shared" si="3"/>
        <v>7</v>
      </c>
      <c r="AS24" s="19"/>
      <c r="AT24" s="107"/>
      <c r="AU24" s="107"/>
      <c r="AV24" s="108"/>
      <c r="AW24" s="28"/>
      <c r="AX24" s="19"/>
      <c r="AY24" s="19"/>
      <c r="AZ24" s="19"/>
      <c r="BA24" s="19"/>
      <c r="BB24" s="19"/>
      <c r="BC24" s="19"/>
      <c r="BD24" s="19"/>
      <c r="BE24" s="19"/>
      <c r="BF24" s="19"/>
      <c r="BG24" s="19"/>
      <c r="BH24" s="19"/>
      <c r="BI24" s="19"/>
      <c r="BJ24" s="19"/>
      <c r="BK24" s="19"/>
      <c r="BL24" s="19"/>
      <c r="BM24" s="19"/>
      <c r="BN24" s="19"/>
      <c r="BO24" s="19"/>
    </row>
    <row r="25" spans="1:67" x14ac:dyDescent="0.3">
      <c r="A25" s="18"/>
      <c r="B25" s="19" t="s">
        <v>79</v>
      </c>
      <c r="C25" s="29"/>
      <c r="D25" s="29"/>
      <c r="E25" s="28"/>
      <c r="F25" s="30"/>
      <c r="G25" s="29"/>
      <c r="H25" s="28"/>
      <c r="I25" s="94"/>
      <c r="J25" s="29"/>
      <c r="K25" s="28"/>
      <c r="L25" s="94"/>
      <c r="M25" s="28"/>
      <c r="N25" s="94"/>
      <c r="O25" s="94"/>
      <c r="P25" s="28"/>
      <c r="Q25" s="94"/>
      <c r="R25" s="29"/>
      <c r="S25" s="28"/>
      <c r="T25" s="94"/>
      <c r="U25" s="29"/>
      <c r="V25" s="92">
        <f t="shared" si="0"/>
        <v>0</v>
      </c>
      <c r="W25" s="92"/>
      <c r="X25" s="28"/>
      <c r="Y25" s="28"/>
      <c r="Z25" s="28"/>
      <c r="AA25" s="94"/>
      <c r="AB25" s="29"/>
      <c r="AC25" s="28"/>
      <c r="AD25" s="94"/>
      <c r="AE25" s="92"/>
      <c r="AF25" s="28"/>
      <c r="AG25" s="94"/>
      <c r="AH25" s="92"/>
      <c r="AI25" s="28"/>
      <c r="AJ25" s="94"/>
      <c r="AK25" s="28">
        <v>4</v>
      </c>
      <c r="AL25" s="94">
        <v>2</v>
      </c>
      <c r="AM25" s="92"/>
      <c r="AN25" s="23"/>
      <c r="AO25" s="24">
        <f t="shared" si="1"/>
        <v>6</v>
      </c>
      <c r="AP25" s="23"/>
      <c r="AQ25" s="23">
        <f t="shared" si="2"/>
        <v>6</v>
      </c>
      <c r="AR25" s="24">
        <f t="shared" si="3"/>
        <v>6</v>
      </c>
      <c r="AS25" s="19"/>
      <c r="AT25" s="32"/>
      <c r="AU25" s="32"/>
      <c r="AV25" s="33"/>
      <c r="AW25" s="20"/>
      <c r="AX25" s="19"/>
      <c r="AY25" s="19"/>
      <c r="AZ25" s="19"/>
      <c r="BA25" s="24"/>
      <c r="BB25" s="19"/>
      <c r="BC25" s="19"/>
      <c r="BD25" s="19"/>
      <c r="BE25" s="19"/>
      <c r="BF25" s="19"/>
      <c r="BG25" s="19"/>
      <c r="BH25" s="19"/>
      <c r="BI25" s="19"/>
      <c r="BJ25" s="19"/>
      <c r="BK25" s="19"/>
      <c r="BL25" s="19"/>
      <c r="BM25" s="19"/>
      <c r="BN25" s="19"/>
      <c r="BO25" s="19"/>
    </row>
    <row r="26" spans="1:67" x14ac:dyDescent="0.3">
      <c r="A26" s="18"/>
      <c r="B26" s="92" t="s">
        <v>28</v>
      </c>
      <c r="C26" s="19"/>
      <c r="D26" s="92"/>
      <c r="E26" s="28"/>
      <c r="F26" s="30"/>
      <c r="G26" s="92"/>
      <c r="H26" s="28"/>
      <c r="I26" s="94"/>
      <c r="J26" s="92"/>
      <c r="K26" s="28"/>
      <c r="L26" s="94"/>
      <c r="M26" s="28"/>
      <c r="N26" s="94">
        <v>2</v>
      </c>
      <c r="O26" s="94"/>
      <c r="P26" s="28"/>
      <c r="Q26" s="94"/>
      <c r="R26" s="92"/>
      <c r="S26" s="28"/>
      <c r="T26" s="94"/>
      <c r="U26" s="29"/>
      <c r="V26" s="92">
        <f t="shared" si="0"/>
        <v>2</v>
      </c>
      <c r="W26" s="92"/>
      <c r="X26" s="28"/>
      <c r="Y26" s="94"/>
      <c r="Z26" s="28"/>
      <c r="AA26" s="94"/>
      <c r="AB26" s="29"/>
      <c r="AC26" s="28"/>
      <c r="AD26" s="94"/>
      <c r="AE26" s="92"/>
      <c r="AF26" s="28"/>
      <c r="AG26" s="94"/>
      <c r="AH26" s="92"/>
      <c r="AI26" s="28"/>
      <c r="AJ26" s="94"/>
      <c r="AK26" s="28"/>
      <c r="AL26" s="94"/>
      <c r="AM26" s="92"/>
      <c r="AN26" s="23"/>
      <c r="AO26" s="24">
        <f t="shared" si="1"/>
        <v>0</v>
      </c>
      <c r="AP26" s="23"/>
      <c r="AQ26" s="23">
        <f t="shared" si="2"/>
        <v>2</v>
      </c>
      <c r="AR26" s="24">
        <f t="shared" si="3"/>
        <v>2</v>
      </c>
      <c r="AS26" s="19"/>
      <c r="AT26" s="32"/>
      <c r="AU26" s="32"/>
      <c r="AV26" s="33"/>
      <c r="AW26" s="20"/>
      <c r="AX26" s="19"/>
      <c r="AY26" s="19"/>
      <c r="AZ26" s="19"/>
      <c r="BA26" s="19"/>
      <c r="BB26" s="19"/>
      <c r="BC26" s="19"/>
      <c r="BD26" s="19"/>
      <c r="BE26" s="19"/>
      <c r="BF26" s="19"/>
      <c r="BG26" s="19"/>
      <c r="BH26" s="19"/>
      <c r="BI26" s="19"/>
      <c r="BJ26" s="19"/>
      <c r="BK26" s="19"/>
      <c r="BL26" s="19"/>
      <c r="BM26" s="19"/>
      <c r="BN26" s="19"/>
      <c r="BO26" s="19"/>
    </row>
    <row r="27" spans="1:67" x14ac:dyDescent="0.3">
      <c r="A27" s="18"/>
      <c r="B27" s="19" t="s">
        <v>39</v>
      </c>
      <c r="C27" s="19"/>
      <c r="D27" s="92"/>
      <c r="E27" s="28"/>
      <c r="F27" s="30"/>
      <c r="G27" s="92"/>
      <c r="H27" s="28"/>
      <c r="I27" s="94"/>
      <c r="J27" s="92"/>
      <c r="K27" s="28"/>
      <c r="L27" s="94"/>
      <c r="M27" s="28"/>
      <c r="N27" s="94"/>
      <c r="O27" s="94"/>
      <c r="P27" s="28"/>
      <c r="Q27" s="94"/>
      <c r="R27" s="29"/>
      <c r="S27" s="28"/>
      <c r="T27" s="94"/>
      <c r="U27" s="29"/>
      <c r="V27" s="92">
        <f t="shared" si="0"/>
        <v>0</v>
      </c>
      <c r="W27" s="92"/>
      <c r="X27" s="28"/>
      <c r="Y27" s="94"/>
      <c r="Z27" s="28"/>
      <c r="AA27" s="94"/>
      <c r="AB27" s="29"/>
      <c r="AC27" s="28"/>
      <c r="AD27" s="94"/>
      <c r="AE27" s="92"/>
      <c r="AF27" s="28"/>
      <c r="AG27" s="94"/>
      <c r="AH27" s="92"/>
      <c r="AI27" s="28"/>
      <c r="AJ27" s="94"/>
      <c r="AK27" s="28"/>
      <c r="AL27" s="94"/>
      <c r="AM27" s="92"/>
      <c r="AN27" s="23"/>
      <c r="AO27" s="24">
        <f t="shared" si="1"/>
        <v>0</v>
      </c>
      <c r="AP27" s="23"/>
      <c r="AQ27" s="23">
        <f t="shared" si="2"/>
        <v>0</v>
      </c>
      <c r="AR27" s="24">
        <f t="shared" si="3"/>
        <v>0</v>
      </c>
      <c r="AS27" s="19"/>
      <c r="AT27" s="32"/>
      <c r="AU27" s="32"/>
      <c r="AV27" s="33"/>
      <c r="AW27" s="20"/>
      <c r="AX27" s="19"/>
      <c r="AY27" s="19"/>
      <c r="AZ27" s="19"/>
      <c r="BA27" s="24"/>
      <c r="BB27" s="19"/>
      <c r="BC27" s="19"/>
      <c r="BD27" s="19"/>
      <c r="BE27" s="19"/>
      <c r="BF27" s="19"/>
      <c r="BG27" s="19"/>
      <c r="BH27" s="19"/>
      <c r="BI27" s="19"/>
      <c r="BJ27" s="19"/>
      <c r="BK27" s="19"/>
      <c r="BL27" s="19"/>
      <c r="BM27" s="19"/>
      <c r="BN27" s="19"/>
      <c r="BO27" s="19"/>
    </row>
    <row r="28" spans="1:67" x14ac:dyDescent="0.3">
      <c r="A28" s="18"/>
      <c r="B28" s="19" t="s">
        <v>40</v>
      </c>
      <c r="C28" s="29"/>
      <c r="D28" s="29"/>
      <c r="E28" s="28"/>
      <c r="F28" s="30"/>
      <c r="G28" s="29"/>
      <c r="H28" s="28"/>
      <c r="I28" s="94"/>
      <c r="J28" s="29"/>
      <c r="K28" s="28"/>
      <c r="L28" s="94"/>
      <c r="M28" s="28"/>
      <c r="N28" s="94"/>
      <c r="O28" s="94"/>
      <c r="P28" s="28"/>
      <c r="Q28" s="94"/>
      <c r="R28" s="29"/>
      <c r="S28" s="28"/>
      <c r="T28" s="94"/>
      <c r="U28" s="29"/>
      <c r="V28" s="92">
        <f t="shared" si="0"/>
        <v>0</v>
      </c>
      <c r="W28" s="92"/>
      <c r="X28" s="28"/>
      <c r="Y28" s="28"/>
      <c r="Z28" s="28"/>
      <c r="AA28" s="94"/>
      <c r="AB28" s="29"/>
      <c r="AC28" s="28"/>
      <c r="AD28" s="94"/>
      <c r="AE28" s="92"/>
      <c r="AF28" s="28"/>
      <c r="AG28" s="94"/>
      <c r="AH28" s="92"/>
      <c r="AI28" s="28"/>
      <c r="AJ28" s="94"/>
      <c r="AK28" s="28"/>
      <c r="AL28" s="94"/>
      <c r="AM28" s="92"/>
      <c r="AN28" s="23"/>
      <c r="AO28" s="24">
        <f t="shared" si="1"/>
        <v>0</v>
      </c>
      <c r="AP28" s="23"/>
      <c r="AQ28" s="23">
        <f t="shared" si="2"/>
        <v>0</v>
      </c>
      <c r="AR28" s="24">
        <f t="shared" si="3"/>
        <v>0</v>
      </c>
      <c r="AS28" s="19"/>
      <c r="AT28" s="32"/>
      <c r="AU28" s="32"/>
      <c r="AV28" s="33"/>
      <c r="AW28" s="20"/>
      <c r="AX28" s="19"/>
      <c r="AY28" s="19"/>
      <c r="AZ28" s="19"/>
      <c r="BA28" s="24"/>
      <c r="BB28" s="19"/>
      <c r="BC28" s="19"/>
      <c r="BD28" s="19"/>
      <c r="BE28" s="19"/>
      <c r="BF28" s="19"/>
      <c r="BG28" s="19"/>
      <c r="BH28" s="19"/>
      <c r="BI28" s="19"/>
      <c r="BJ28" s="19"/>
      <c r="BK28" s="19"/>
      <c r="BL28" s="19"/>
      <c r="BM28" s="19"/>
      <c r="BN28" s="19"/>
      <c r="BO28" s="19"/>
    </row>
    <row r="29" spans="1:67" x14ac:dyDescent="0.3">
      <c r="A29" s="18"/>
      <c r="B29" s="19" t="s">
        <v>43</v>
      </c>
      <c r="C29" s="19"/>
      <c r="D29" s="92"/>
      <c r="E29" s="28"/>
      <c r="F29" s="30"/>
      <c r="G29" s="92"/>
      <c r="H29" s="28"/>
      <c r="I29" s="94"/>
      <c r="J29" s="92"/>
      <c r="K29" s="28"/>
      <c r="L29" s="94"/>
      <c r="M29" s="28"/>
      <c r="N29" s="94"/>
      <c r="O29" s="94"/>
      <c r="P29" s="28"/>
      <c r="Q29" s="94"/>
      <c r="R29" s="92"/>
      <c r="S29" s="28"/>
      <c r="T29" s="94"/>
      <c r="U29" s="29"/>
      <c r="V29" s="92">
        <f t="shared" si="0"/>
        <v>0</v>
      </c>
      <c r="W29" s="92"/>
      <c r="X29" s="28"/>
      <c r="Y29" s="28"/>
      <c r="Z29" s="28"/>
      <c r="AA29" s="94"/>
      <c r="AB29" s="29"/>
      <c r="AC29" s="28"/>
      <c r="AD29" s="94"/>
      <c r="AE29" s="92"/>
      <c r="AF29" s="28"/>
      <c r="AG29" s="94"/>
      <c r="AH29" s="92"/>
      <c r="AI29" s="28"/>
      <c r="AJ29" s="94"/>
      <c r="AK29" s="28"/>
      <c r="AL29" s="94"/>
      <c r="AM29" s="92"/>
      <c r="AN29" s="23"/>
      <c r="AO29" s="24">
        <f t="shared" si="1"/>
        <v>0</v>
      </c>
      <c r="AP29" s="23"/>
      <c r="AQ29" s="23">
        <f t="shared" si="2"/>
        <v>0</v>
      </c>
      <c r="AR29" s="24">
        <f t="shared" si="3"/>
        <v>0</v>
      </c>
      <c r="AS29" s="19"/>
      <c r="AT29" s="32"/>
      <c r="AU29" s="32"/>
      <c r="AV29" s="33"/>
      <c r="AW29" s="20"/>
      <c r="AX29" s="19"/>
      <c r="AY29" s="19"/>
      <c r="AZ29" s="19"/>
      <c r="BA29" s="24"/>
      <c r="BB29" s="19"/>
      <c r="BC29" s="19"/>
      <c r="BD29" s="19"/>
      <c r="BE29" s="19"/>
      <c r="BF29" s="19"/>
      <c r="BG29" s="19"/>
      <c r="BH29" s="19"/>
      <c r="BI29" s="19"/>
      <c r="BJ29" s="19"/>
      <c r="BK29" s="19"/>
      <c r="BL29" s="19"/>
      <c r="BM29" s="19"/>
      <c r="BN29" s="19"/>
      <c r="BO29" s="19"/>
    </row>
    <row r="30" spans="1:67" x14ac:dyDescent="0.3">
      <c r="A30" s="18"/>
      <c r="B30" s="93" t="s">
        <v>44</v>
      </c>
      <c r="C30" s="19"/>
      <c r="D30" s="92"/>
      <c r="E30" s="28"/>
      <c r="F30" s="30"/>
      <c r="G30" s="92"/>
      <c r="H30" s="28"/>
      <c r="I30" s="94"/>
      <c r="J30" s="92"/>
      <c r="K30" s="28"/>
      <c r="L30" s="94"/>
      <c r="M30" s="28"/>
      <c r="N30" s="94"/>
      <c r="O30" s="94"/>
      <c r="P30" s="28"/>
      <c r="Q30" s="94"/>
      <c r="R30" s="29"/>
      <c r="S30" s="28"/>
      <c r="T30" s="94"/>
      <c r="U30" s="29"/>
      <c r="V30" s="92">
        <f t="shared" si="0"/>
        <v>0</v>
      </c>
      <c r="W30" s="92"/>
      <c r="X30" s="28"/>
      <c r="Y30" s="28"/>
      <c r="Z30" s="28"/>
      <c r="AA30" s="94"/>
      <c r="AB30" s="29"/>
      <c r="AC30" s="28"/>
      <c r="AD30" s="94"/>
      <c r="AE30" s="92"/>
      <c r="AF30" s="28"/>
      <c r="AG30" s="94"/>
      <c r="AH30" s="92"/>
      <c r="AI30" s="28"/>
      <c r="AJ30" s="94"/>
      <c r="AK30" s="28"/>
      <c r="AL30" s="94"/>
      <c r="AM30" s="92"/>
      <c r="AN30" s="23"/>
      <c r="AO30" s="24">
        <f t="shared" si="1"/>
        <v>0</v>
      </c>
      <c r="AP30" s="23"/>
      <c r="AQ30" s="23">
        <f t="shared" si="2"/>
        <v>0</v>
      </c>
      <c r="AR30" s="24">
        <f t="shared" si="3"/>
        <v>0</v>
      </c>
      <c r="AS30" s="19"/>
      <c r="AT30" s="32"/>
      <c r="AU30" s="32"/>
      <c r="AV30" s="33"/>
      <c r="AW30" s="20"/>
      <c r="AX30" s="19"/>
      <c r="AY30" s="19"/>
      <c r="AZ30" s="19"/>
      <c r="BA30" s="24"/>
      <c r="BB30" s="19"/>
      <c r="BC30" s="19"/>
      <c r="BD30" s="19"/>
      <c r="BE30" s="19"/>
      <c r="BF30" s="19"/>
      <c r="BG30" s="19"/>
      <c r="BH30" s="19"/>
      <c r="BI30" s="19"/>
      <c r="BJ30" s="19"/>
      <c r="BK30" s="19"/>
      <c r="BL30" s="19"/>
      <c r="BM30" s="19"/>
      <c r="BN30" s="19"/>
      <c r="BO30" s="19"/>
    </row>
    <row r="31" spans="1:67" x14ac:dyDescent="0.3">
      <c r="A31" s="18"/>
      <c r="B31" s="93" t="s">
        <v>45</v>
      </c>
      <c r="C31" s="29"/>
      <c r="D31" s="29"/>
      <c r="E31" s="28"/>
      <c r="F31" s="30"/>
      <c r="G31" s="29"/>
      <c r="H31" s="28"/>
      <c r="I31" s="94"/>
      <c r="J31" s="29"/>
      <c r="K31" s="28"/>
      <c r="L31" s="94"/>
      <c r="M31" s="28"/>
      <c r="N31" s="94"/>
      <c r="O31" s="94"/>
      <c r="P31" s="28"/>
      <c r="Q31" s="94"/>
      <c r="R31" s="29"/>
      <c r="S31" s="28"/>
      <c r="T31" s="94"/>
      <c r="U31" s="29"/>
      <c r="V31" s="92">
        <f t="shared" si="0"/>
        <v>0</v>
      </c>
      <c r="W31" s="92"/>
      <c r="X31" s="28"/>
      <c r="Y31" s="28"/>
      <c r="Z31" s="28"/>
      <c r="AA31" s="94"/>
      <c r="AB31" s="29"/>
      <c r="AC31" s="28"/>
      <c r="AD31" s="94"/>
      <c r="AE31" s="92"/>
      <c r="AF31" s="28"/>
      <c r="AG31" s="94"/>
      <c r="AH31" s="92"/>
      <c r="AI31" s="28"/>
      <c r="AJ31" s="94"/>
      <c r="AK31" s="28"/>
      <c r="AL31" s="94"/>
      <c r="AM31" s="92"/>
      <c r="AN31" s="23"/>
      <c r="AO31" s="24">
        <f t="shared" si="1"/>
        <v>0</v>
      </c>
      <c r="AP31" s="23"/>
      <c r="AQ31" s="23">
        <f t="shared" si="2"/>
        <v>0</v>
      </c>
      <c r="AR31" s="24">
        <f t="shared" si="3"/>
        <v>0</v>
      </c>
      <c r="AS31" s="19"/>
      <c r="AT31" s="32"/>
      <c r="AU31" s="32"/>
      <c r="AV31" s="33"/>
      <c r="AW31" s="20"/>
      <c r="AX31" s="19"/>
      <c r="AY31" s="19"/>
      <c r="AZ31" s="19"/>
      <c r="BA31" s="24"/>
      <c r="BB31" s="19"/>
      <c r="BC31" s="19"/>
      <c r="BD31" s="19"/>
      <c r="BE31" s="19"/>
      <c r="BF31" s="19"/>
      <c r="BG31" s="19"/>
      <c r="BH31" s="19"/>
      <c r="BI31" s="19"/>
      <c r="BJ31" s="19"/>
      <c r="BK31" s="19"/>
      <c r="BL31" s="19"/>
      <c r="BM31" s="19"/>
      <c r="BN31" s="19"/>
      <c r="BO31" s="19"/>
    </row>
    <row r="32" spans="1:67" x14ac:dyDescent="0.3">
      <c r="A32" s="31"/>
      <c r="B32" s="93" t="s">
        <v>46</v>
      </c>
      <c r="C32" s="29"/>
      <c r="D32" s="29"/>
      <c r="E32" s="21"/>
      <c r="F32" s="30"/>
      <c r="G32" s="29"/>
      <c r="H32" s="21"/>
      <c r="I32" s="25"/>
      <c r="J32" s="24"/>
      <c r="K32" s="21"/>
      <c r="L32" s="25"/>
      <c r="M32" s="21"/>
      <c r="N32" s="25"/>
      <c r="O32" s="25"/>
      <c r="P32" s="21"/>
      <c r="Q32" s="25"/>
      <c r="R32" s="26"/>
      <c r="S32" s="21"/>
      <c r="T32" s="25"/>
      <c r="U32" s="24"/>
      <c r="V32" s="92">
        <f t="shared" si="0"/>
        <v>0</v>
      </c>
      <c r="W32" s="26"/>
      <c r="X32" s="21"/>
      <c r="Y32" s="21"/>
      <c r="Z32" s="21"/>
      <c r="AA32" s="25"/>
      <c r="AB32" s="24"/>
      <c r="AC32" s="21"/>
      <c r="AD32" s="25"/>
      <c r="AE32" s="26"/>
      <c r="AF32" s="21"/>
      <c r="AG32" s="25"/>
      <c r="AH32" s="26"/>
      <c r="AI32" s="21"/>
      <c r="AJ32" s="25"/>
      <c r="AK32" s="21"/>
      <c r="AL32" s="25"/>
      <c r="AM32" s="26"/>
      <c r="AN32" s="23"/>
      <c r="AO32" s="24">
        <f t="shared" si="1"/>
        <v>0</v>
      </c>
      <c r="AP32" s="23"/>
      <c r="AQ32" s="23">
        <f t="shared" si="2"/>
        <v>0</v>
      </c>
      <c r="AR32" s="24">
        <f t="shared" si="3"/>
        <v>0</v>
      </c>
      <c r="AS32" s="19"/>
      <c r="AT32" s="32"/>
      <c r="AU32" s="32"/>
      <c r="AV32" s="33"/>
      <c r="AW32" s="20"/>
      <c r="AX32" s="19"/>
      <c r="AY32" s="19"/>
      <c r="AZ32" s="19"/>
      <c r="BA32" s="24"/>
      <c r="BB32" s="19"/>
      <c r="BC32" s="19"/>
      <c r="BD32" s="19"/>
      <c r="BE32" s="19"/>
      <c r="BF32" s="19"/>
      <c r="BG32" s="19"/>
      <c r="BH32" s="19"/>
      <c r="BI32" s="19"/>
      <c r="BJ32" s="19"/>
      <c r="BK32" s="19"/>
      <c r="BL32" s="19"/>
      <c r="BM32" s="19"/>
      <c r="BN32" s="19"/>
      <c r="BO32" s="19"/>
    </row>
    <row r="33" spans="1:67" x14ac:dyDescent="0.3">
      <c r="A33" s="18"/>
      <c r="B33" s="93" t="s">
        <v>47</v>
      </c>
      <c r="C33" s="19"/>
      <c r="D33" s="26"/>
      <c r="E33" s="21"/>
      <c r="F33" s="36"/>
      <c r="G33" s="92"/>
      <c r="H33" s="21"/>
      <c r="I33" s="25"/>
      <c r="J33" s="26"/>
      <c r="K33" s="21"/>
      <c r="L33" s="25"/>
      <c r="M33" s="21"/>
      <c r="N33" s="25"/>
      <c r="O33" s="25"/>
      <c r="P33" s="21"/>
      <c r="Q33" s="25"/>
      <c r="R33" s="26"/>
      <c r="S33" s="21"/>
      <c r="T33" s="25"/>
      <c r="U33" s="24"/>
      <c r="V33" s="92">
        <f t="shared" si="0"/>
        <v>0</v>
      </c>
      <c r="W33" s="26"/>
      <c r="X33" s="21"/>
      <c r="Y33" s="21"/>
      <c r="Z33" s="21"/>
      <c r="AA33" s="25"/>
      <c r="AB33" s="24"/>
      <c r="AC33" s="21"/>
      <c r="AD33" s="25"/>
      <c r="AE33" s="26"/>
      <c r="AF33" s="21"/>
      <c r="AG33" s="25"/>
      <c r="AH33" s="26"/>
      <c r="AI33" s="21"/>
      <c r="AJ33" s="25"/>
      <c r="AK33" s="21"/>
      <c r="AL33" s="25"/>
      <c r="AM33" s="26"/>
      <c r="AN33" s="23"/>
      <c r="AO33" s="24">
        <f t="shared" si="1"/>
        <v>0</v>
      </c>
      <c r="AP33" s="23"/>
      <c r="AQ33" s="23">
        <f t="shared" si="2"/>
        <v>0</v>
      </c>
      <c r="AR33" s="24">
        <f t="shared" si="3"/>
        <v>0</v>
      </c>
      <c r="AS33" s="19"/>
      <c r="AT33" s="32"/>
      <c r="AU33" s="32"/>
      <c r="AV33" s="33"/>
      <c r="AW33" s="20"/>
      <c r="AX33" s="19"/>
      <c r="AY33" s="19"/>
      <c r="AZ33" s="19"/>
      <c r="BA33" s="24"/>
      <c r="BB33" s="19"/>
      <c r="BC33" s="19"/>
      <c r="BD33" s="19"/>
      <c r="BE33" s="19"/>
      <c r="BF33" s="19"/>
      <c r="BG33" s="19"/>
      <c r="BH33" s="19"/>
      <c r="BI33" s="19"/>
      <c r="BJ33" s="19"/>
      <c r="BK33" s="19"/>
      <c r="BL33" s="19"/>
      <c r="BM33" s="19"/>
      <c r="BN33" s="19"/>
      <c r="BO33" s="19"/>
    </row>
    <row r="34" spans="1:67" x14ac:dyDescent="0.3">
      <c r="A34" s="18"/>
      <c r="B34" s="93" t="s">
        <v>48</v>
      </c>
      <c r="C34" s="29"/>
      <c r="D34" s="29"/>
      <c r="E34" s="21"/>
      <c r="F34" s="30"/>
      <c r="G34" s="29"/>
      <c r="H34" s="21"/>
      <c r="I34" s="25"/>
      <c r="J34" s="24"/>
      <c r="K34" s="21"/>
      <c r="L34" s="25"/>
      <c r="M34" s="21"/>
      <c r="N34" s="25"/>
      <c r="O34" s="25"/>
      <c r="P34" s="21"/>
      <c r="Q34" s="25"/>
      <c r="R34" s="26"/>
      <c r="S34" s="21"/>
      <c r="T34" s="25"/>
      <c r="U34" s="24"/>
      <c r="V34" s="92">
        <f t="shared" si="0"/>
        <v>0</v>
      </c>
      <c r="W34" s="26"/>
      <c r="X34" s="21"/>
      <c r="Y34" s="21"/>
      <c r="Z34" s="21"/>
      <c r="AA34" s="25"/>
      <c r="AB34" s="24"/>
      <c r="AC34" s="21"/>
      <c r="AD34" s="25"/>
      <c r="AE34" s="26"/>
      <c r="AF34" s="21"/>
      <c r="AG34" s="25"/>
      <c r="AH34" s="26"/>
      <c r="AI34" s="21"/>
      <c r="AJ34" s="25"/>
      <c r="AK34" s="21"/>
      <c r="AL34" s="25"/>
      <c r="AM34" s="26"/>
      <c r="AN34" s="23"/>
      <c r="AO34" s="24">
        <f t="shared" si="1"/>
        <v>0</v>
      </c>
      <c r="AP34" s="23"/>
      <c r="AQ34" s="23">
        <f t="shared" si="2"/>
        <v>0</v>
      </c>
      <c r="AR34" s="24">
        <f t="shared" si="3"/>
        <v>0</v>
      </c>
      <c r="AS34" s="19"/>
      <c r="AT34" s="32"/>
      <c r="AU34" s="32"/>
      <c r="AV34" s="33"/>
      <c r="AW34" s="20"/>
      <c r="AX34" s="19"/>
      <c r="AY34" s="19"/>
      <c r="AZ34" s="19"/>
      <c r="BA34" s="24"/>
      <c r="BB34" s="19"/>
      <c r="BC34" s="19"/>
      <c r="BD34" s="19"/>
      <c r="BE34" s="19"/>
      <c r="BF34" s="19"/>
      <c r="BG34" s="19"/>
      <c r="BH34" s="19"/>
      <c r="BI34" s="19"/>
      <c r="BJ34" s="19"/>
      <c r="BK34" s="19"/>
      <c r="BL34" s="19"/>
      <c r="BM34" s="19"/>
      <c r="BN34" s="19"/>
      <c r="BO34" s="19"/>
    </row>
    <row r="35" spans="1:67" x14ac:dyDescent="0.3">
      <c r="A35" s="18"/>
      <c r="B35" s="93" t="s">
        <v>49</v>
      </c>
      <c r="C35" s="19"/>
      <c r="D35" s="26"/>
      <c r="E35" s="21"/>
      <c r="F35" s="36"/>
      <c r="G35" s="92"/>
      <c r="H35" s="21"/>
      <c r="I35" s="25"/>
      <c r="J35" s="26"/>
      <c r="K35" s="21"/>
      <c r="L35" s="25"/>
      <c r="M35" s="21"/>
      <c r="N35" s="25"/>
      <c r="O35" s="25"/>
      <c r="P35" s="25"/>
      <c r="Q35" s="25"/>
      <c r="R35" s="26"/>
      <c r="S35" s="21"/>
      <c r="T35" s="25"/>
      <c r="U35" s="24"/>
      <c r="V35" s="92">
        <f t="shared" si="0"/>
        <v>0</v>
      </c>
      <c r="W35" s="26"/>
      <c r="X35" s="21"/>
      <c r="Y35" s="21"/>
      <c r="Z35" s="21"/>
      <c r="AA35" s="25"/>
      <c r="AB35" s="24"/>
      <c r="AC35" s="21"/>
      <c r="AD35" s="25"/>
      <c r="AE35" s="26"/>
      <c r="AF35" s="21"/>
      <c r="AG35" s="25"/>
      <c r="AH35" s="24"/>
      <c r="AI35" s="21"/>
      <c r="AJ35" s="25"/>
      <c r="AK35" s="21"/>
      <c r="AL35" s="25"/>
      <c r="AM35" s="26"/>
      <c r="AN35" s="23"/>
      <c r="AO35" s="24">
        <f t="shared" si="1"/>
        <v>0</v>
      </c>
      <c r="AP35" s="23"/>
      <c r="AQ35" s="23">
        <f t="shared" si="2"/>
        <v>0</v>
      </c>
      <c r="AR35" s="24">
        <f t="shared" si="3"/>
        <v>0</v>
      </c>
      <c r="AS35" s="19"/>
      <c r="AT35" s="32"/>
      <c r="AU35" s="32"/>
      <c r="AV35" s="33"/>
      <c r="AW35" s="20"/>
      <c r="AX35" s="19"/>
      <c r="AY35" s="19"/>
      <c r="AZ35" s="19"/>
      <c r="BA35" s="24"/>
      <c r="BB35" s="19"/>
      <c r="BC35" s="19"/>
      <c r="BD35" s="19"/>
      <c r="BE35" s="19"/>
      <c r="BF35" s="19"/>
      <c r="BG35" s="19"/>
      <c r="BH35" s="19"/>
      <c r="BI35" s="19"/>
      <c r="BJ35" s="19"/>
      <c r="BK35" s="19"/>
      <c r="BL35" s="19"/>
      <c r="BM35" s="19"/>
      <c r="BN35" s="19"/>
      <c r="BO35" s="19"/>
    </row>
    <row r="36" spans="1:67" x14ac:dyDescent="0.3">
      <c r="A36" s="18"/>
      <c r="B36" s="93" t="s">
        <v>50</v>
      </c>
      <c r="C36" s="29"/>
      <c r="D36" s="29"/>
      <c r="E36" s="21"/>
      <c r="F36" s="30"/>
      <c r="G36" s="29"/>
      <c r="H36" s="21"/>
      <c r="I36" s="25"/>
      <c r="J36" s="24"/>
      <c r="K36" s="21"/>
      <c r="L36" s="25"/>
      <c r="M36" s="21"/>
      <c r="N36" s="25"/>
      <c r="O36" s="25"/>
      <c r="P36" s="25"/>
      <c r="Q36" s="25"/>
      <c r="R36" s="24"/>
      <c r="S36" s="21"/>
      <c r="T36" s="25"/>
      <c r="U36" s="24"/>
      <c r="V36" s="92">
        <f t="shared" si="0"/>
        <v>0</v>
      </c>
      <c r="W36" s="26"/>
      <c r="X36" s="21"/>
      <c r="Y36" s="21"/>
      <c r="Z36" s="21"/>
      <c r="AA36" s="25"/>
      <c r="AB36" s="24"/>
      <c r="AC36" s="21"/>
      <c r="AD36" s="25"/>
      <c r="AE36" s="26"/>
      <c r="AF36" s="21"/>
      <c r="AG36" s="25"/>
      <c r="AH36" s="24"/>
      <c r="AI36" s="21"/>
      <c r="AJ36" s="25"/>
      <c r="AK36" s="21"/>
      <c r="AL36" s="25"/>
      <c r="AM36" s="26"/>
      <c r="AN36" s="23"/>
      <c r="AO36" s="24">
        <f t="shared" si="1"/>
        <v>0</v>
      </c>
      <c r="AP36" s="23"/>
      <c r="AQ36" s="23">
        <f t="shared" si="2"/>
        <v>0</v>
      </c>
      <c r="AR36" s="24">
        <f t="shared" si="3"/>
        <v>0</v>
      </c>
      <c r="AS36" s="19"/>
      <c r="AT36" s="32"/>
      <c r="AU36" s="32"/>
      <c r="AV36" s="33"/>
      <c r="AW36" s="20"/>
      <c r="AX36" s="19"/>
      <c r="AY36" s="19"/>
      <c r="AZ36" s="19"/>
      <c r="BA36" s="24"/>
      <c r="BB36" s="19"/>
      <c r="BC36" s="19"/>
      <c r="BD36" s="19"/>
      <c r="BE36" s="19"/>
      <c r="BF36" s="19"/>
      <c r="BG36" s="19"/>
      <c r="BH36" s="19"/>
      <c r="BI36" s="19"/>
      <c r="BJ36" s="19"/>
      <c r="BK36" s="19"/>
      <c r="BL36" s="19"/>
      <c r="BM36" s="19"/>
      <c r="BN36" s="19"/>
      <c r="BO36" s="19"/>
    </row>
    <row r="37" spans="1:67" x14ac:dyDescent="0.3">
      <c r="A37" s="18"/>
      <c r="B37" s="93" t="s">
        <v>51</v>
      </c>
      <c r="C37" s="29"/>
      <c r="D37" s="29"/>
      <c r="E37" s="21"/>
      <c r="F37" s="30"/>
      <c r="G37" s="29"/>
      <c r="H37" s="21"/>
      <c r="I37" s="25"/>
      <c r="J37" s="24"/>
      <c r="K37" s="21"/>
      <c r="L37" s="25"/>
      <c r="M37" s="21"/>
      <c r="N37" s="25"/>
      <c r="O37" s="25"/>
      <c r="P37" s="25"/>
      <c r="Q37" s="25"/>
      <c r="R37" s="24"/>
      <c r="S37" s="21"/>
      <c r="T37" s="25"/>
      <c r="U37" s="24"/>
      <c r="V37" s="92">
        <f t="shared" si="0"/>
        <v>0</v>
      </c>
      <c r="W37" s="26"/>
      <c r="X37" s="21"/>
      <c r="Y37" s="21"/>
      <c r="Z37" s="21"/>
      <c r="AA37" s="25"/>
      <c r="AB37" s="24"/>
      <c r="AC37" s="21"/>
      <c r="AD37" s="25"/>
      <c r="AE37" s="26"/>
      <c r="AF37" s="21"/>
      <c r="AG37" s="25"/>
      <c r="AH37" s="24"/>
      <c r="AI37" s="21"/>
      <c r="AJ37" s="25"/>
      <c r="AK37" s="21"/>
      <c r="AL37" s="25"/>
      <c r="AM37" s="26"/>
      <c r="AN37" s="23"/>
      <c r="AO37" s="24">
        <f t="shared" si="1"/>
        <v>0</v>
      </c>
      <c r="AP37" s="23"/>
      <c r="AQ37" s="23">
        <f t="shared" si="2"/>
        <v>0</v>
      </c>
      <c r="AR37" s="24">
        <f t="shared" si="3"/>
        <v>0</v>
      </c>
      <c r="AS37" s="19"/>
      <c r="AT37" s="32"/>
      <c r="AU37" s="32"/>
      <c r="AV37" s="33"/>
      <c r="AW37" s="20"/>
      <c r="AX37" s="19"/>
      <c r="AY37" s="19"/>
      <c r="AZ37" s="19"/>
      <c r="BA37" s="24"/>
      <c r="BB37" s="19"/>
      <c r="BC37" s="19"/>
      <c r="BD37" s="19"/>
      <c r="BE37" s="19"/>
      <c r="BF37" s="19"/>
      <c r="BG37" s="19"/>
      <c r="BH37" s="19"/>
      <c r="BI37" s="19"/>
      <c r="BJ37" s="19"/>
      <c r="BK37" s="19"/>
      <c r="BL37" s="19"/>
      <c r="BM37" s="19"/>
      <c r="BN37" s="19"/>
      <c r="BO37" s="19"/>
    </row>
    <row r="38" spans="1:67" x14ac:dyDescent="0.3">
      <c r="A38" s="18"/>
      <c r="B38" s="19"/>
      <c r="C38" s="29"/>
      <c r="D38" s="29"/>
      <c r="E38" s="21"/>
      <c r="F38" s="30"/>
      <c r="G38" s="29"/>
      <c r="H38" s="21"/>
      <c r="I38" s="25"/>
      <c r="J38" s="24"/>
      <c r="K38" s="21"/>
      <c r="L38" s="25"/>
      <c r="M38" s="21"/>
      <c r="N38" s="25"/>
      <c r="O38" s="25"/>
      <c r="P38" s="25"/>
      <c r="Q38" s="25"/>
      <c r="R38" s="24"/>
      <c r="S38" s="21"/>
      <c r="T38" s="25"/>
      <c r="U38" s="24">
        <f>+SUM(C38:T38)</f>
        <v>0</v>
      </c>
      <c r="V38" s="92">
        <f t="shared" ref="V38:V40" si="4">SUM(D38:U38)</f>
        <v>0</v>
      </c>
      <c r="W38" s="19"/>
      <c r="X38" s="20"/>
      <c r="Y38" s="20"/>
      <c r="Z38" s="20"/>
      <c r="AA38" s="22"/>
      <c r="AB38" s="24"/>
      <c r="AC38" s="21"/>
      <c r="AD38" s="25"/>
      <c r="AE38" s="26"/>
      <c r="AF38" s="21"/>
      <c r="AG38" s="25"/>
      <c r="AH38" s="24"/>
      <c r="AI38" s="21"/>
      <c r="AJ38" s="25"/>
      <c r="AK38" s="21"/>
      <c r="AL38" s="25"/>
      <c r="AM38" s="23"/>
      <c r="AN38" s="23"/>
      <c r="AO38" s="24">
        <f t="shared" ref="AO38:AO39" si="5">SUM(W38:AN38)</f>
        <v>0</v>
      </c>
      <c r="AP38" s="23"/>
      <c r="AQ38" s="23">
        <f t="shared" ref="AQ38" si="6">+AO38+U38</f>
        <v>0</v>
      </c>
      <c r="AR38" s="24">
        <f t="shared" ref="AR38:AR40" si="7">+U38+AO38</f>
        <v>0</v>
      </c>
      <c r="AS38" s="19"/>
      <c r="AT38" s="32"/>
      <c r="AU38" s="32"/>
      <c r="AV38" s="33"/>
      <c r="AW38" s="20"/>
      <c r="AX38" s="19"/>
      <c r="AY38" s="19"/>
      <c r="AZ38" s="19"/>
      <c r="BA38" s="24"/>
      <c r="BB38" s="19"/>
      <c r="BC38" s="19"/>
      <c r="BD38" s="19"/>
      <c r="BE38" s="19"/>
      <c r="BF38" s="19"/>
      <c r="BG38" s="19"/>
      <c r="BH38" s="19"/>
      <c r="BI38" s="19"/>
      <c r="BJ38" s="19"/>
      <c r="BK38" s="19"/>
      <c r="BL38" s="19"/>
      <c r="BM38" s="19"/>
      <c r="BN38" s="19"/>
      <c r="BO38" s="19"/>
    </row>
    <row r="39" spans="1:67" x14ac:dyDescent="0.3">
      <c r="A39" s="18"/>
      <c r="C39" s="29"/>
      <c r="D39" s="29"/>
      <c r="E39" s="21"/>
      <c r="F39" s="30"/>
      <c r="G39" s="29"/>
      <c r="H39" s="21"/>
      <c r="I39" s="25"/>
      <c r="J39" s="24"/>
      <c r="K39" s="21"/>
      <c r="L39" s="25"/>
      <c r="M39" s="21"/>
      <c r="N39" s="25"/>
      <c r="O39" s="25"/>
      <c r="P39" s="25"/>
      <c r="Q39" s="25"/>
      <c r="R39" s="23"/>
      <c r="S39" s="21"/>
      <c r="T39" s="25"/>
      <c r="U39" s="24"/>
      <c r="V39" s="92">
        <f t="shared" si="4"/>
        <v>0</v>
      </c>
      <c r="W39" s="19"/>
      <c r="X39" s="20"/>
      <c r="Y39" s="20"/>
      <c r="Z39" s="20"/>
      <c r="AA39" s="22"/>
      <c r="AB39" s="24"/>
      <c r="AC39" s="21"/>
      <c r="AD39" s="25"/>
      <c r="AE39" s="26"/>
      <c r="AF39" s="21"/>
      <c r="AG39" s="25"/>
      <c r="AH39" s="24"/>
      <c r="AI39" s="21"/>
      <c r="AJ39" s="25"/>
      <c r="AK39" s="21"/>
      <c r="AL39" s="25"/>
      <c r="AM39" s="23"/>
      <c r="AN39" s="23"/>
      <c r="AO39" s="24">
        <f t="shared" si="5"/>
        <v>0</v>
      </c>
      <c r="AP39" s="23"/>
      <c r="AQ39" s="23"/>
      <c r="AR39" s="24">
        <f t="shared" si="7"/>
        <v>0</v>
      </c>
      <c r="AS39" s="19"/>
      <c r="AT39" s="32"/>
      <c r="AU39" s="32"/>
      <c r="AV39" s="33"/>
      <c r="AW39" s="20"/>
      <c r="AX39" s="19"/>
      <c r="AY39" s="19"/>
      <c r="AZ39" s="19"/>
      <c r="BA39" s="24"/>
      <c r="BB39" s="19"/>
      <c r="BC39" s="19"/>
      <c r="BD39" s="19"/>
      <c r="BE39" s="19"/>
      <c r="BF39" s="19"/>
      <c r="BG39" s="19"/>
      <c r="BH39" s="19"/>
      <c r="BI39" s="19"/>
      <c r="BJ39" s="19"/>
      <c r="BK39" s="19"/>
      <c r="BL39" s="19"/>
      <c r="BM39" s="19"/>
      <c r="BN39" s="19"/>
      <c r="BO39" s="19"/>
    </row>
    <row r="40" spans="1:67" x14ac:dyDescent="0.3">
      <c r="A40" s="18"/>
      <c r="C40" s="29"/>
      <c r="D40" s="29"/>
      <c r="E40" s="21"/>
      <c r="F40" s="36"/>
      <c r="G40" s="29"/>
      <c r="H40" s="21"/>
      <c r="I40" s="25"/>
      <c r="J40" s="24"/>
      <c r="K40" s="21"/>
      <c r="L40" s="25"/>
      <c r="M40" s="21"/>
      <c r="N40" s="25"/>
      <c r="O40" s="25"/>
      <c r="P40" s="25"/>
      <c r="Q40" s="25"/>
      <c r="R40" s="23"/>
      <c r="S40" s="21"/>
      <c r="T40" s="25"/>
      <c r="U40" s="24"/>
      <c r="V40" s="92">
        <f t="shared" si="4"/>
        <v>0</v>
      </c>
      <c r="W40" s="19"/>
      <c r="X40" s="20"/>
      <c r="Y40" s="20"/>
      <c r="Z40" s="20"/>
      <c r="AA40" s="22"/>
      <c r="AB40" s="24"/>
      <c r="AC40" s="21"/>
      <c r="AD40" s="25"/>
      <c r="AE40" s="26"/>
      <c r="AF40" s="21"/>
      <c r="AG40" s="25"/>
      <c r="AH40" s="24"/>
      <c r="AI40" s="21"/>
      <c r="AJ40" s="25"/>
      <c r="AK40" s="21"/>
      <c r="AL40" s="25"/>
      <c r="AM40" s="23"/>
      <c r="AN40" s="23"/>
      <c r="AO40" s="24">
        <f>SUM(V40:AM40)</f>
        <v>0</v>
      </c>
      <c r="AP40" s="23"/>
      <c r="AQ40" s="23"/>
      <c r="AR40" s="24">
        <f t="shared" si="7"/>
        <v>0</v>
      </c>
      <c r="AS40" s="23"/>
      <c r="AT40" s="37"/>
      <c r="AU40" s="37"/>
      <c r="AV40" s="38"/>
      <c r="AW40" s="28"/>
      <c r="AX40" s="23"/>
      <c r="AY40" s="23"/>
      <c r="AZ40" s="23"/>
      <c r="BA40" s="23"/>
      <c r="BB40" s="23"/>
      <c r="BC40" s="23"/>
      <c r="BD40" s="23"/>
      <c r="BE40" s="23"/>
      <c r="BF40" s="23"/>
      <c r="BG40" s="23"/>
      <c r="BH40" s="23"/>
      <c r="BI40" s="23"/>
      <c r="BJ40" s="23"/>
      <c r="BK40" s="23"/>
      <c r="BL40" s="23"/>
      <c r="BM40" s="23"/>
      <c r="BN40" s="23"/>
      <c r="BO40" s="23"/>
    </row>
    <row r="41" spans="1:67" x14ac:dyDescent="0.3">
      <c r="A41" s="31"/>
      <c r="C41" s="29"/>
      <c r="D41" s="29"/>
      <c r="E41" s="21"/>
      <c r="F41" s="30"/>
      <c r="G41" s="29"/>
      <c r="H41" s="21"/>
      <c r="I41" s="25"/>
      <c r="J41" s="24"/>
      <c r="K41" s="21"/>
      <c r="L41" s="25"/>
      <c r="M41" s="24"/>
      <c r="N41" s="25"/>
      <c r="O41" s="25"/>
      <c r="P41" s="25"/>
      <c r="Q41" s="25"/>
      <c r="R41" s="23"/>
      <c r="S41" s="21"/>
      <c r="T41" s="25"/>
      <c r="U41" s="24"/>
      <c r="V41" s="92">
        <f t="shared" ref="V41:V42" si="8">SUM(D41:U41)</f>
        <v>0</v>
      </c>
      <c r="W41" s="23"/>
      <c r="X41" s="21"/>
      <c r="Y41" s="21"/>
      <c r="Z41" s="21"/>
      <c r="AA41" s="25"/>
      <c r="AB41" s="23"/>
      <c r="AC41" s="34"/>
      <c r="AD41" s="35"/>
      <c r="AE41" s="23"/>
      <c r="AF41" s="34"/>
      <c r="AG41" s="35"/>
      <c r="AH41" s="23"/>
      <c r="AI41" s="34"/>
      <c r="AJ41" s="35"/>
      <c r="AK41" s="34"/>
      <c r="AL41" s="35"/>
      <c r="AM41" s="23"/>
      <c r="AN41" s="23"/>
      <c r="AO41" s="24">
        <f t="shared" ref="AO41" si="9">SUM(V41:AM41)</f>
        <v>0</v>
      </c>
      <c r="AP41" s="23"/>
      <c r="AQ41" s="23"/>
      <c r="AR41" s="24">
        <f>+AO41+U41</f>
        <v>0</v>
      </c>
      <c r="AS41" s="23"/>
      <c r="AT41" s="37"/>
      <c r="AU41" s="37"/>
      <c r="AV41" s="38"/>
      <c r="AW41" s="20"/>
      <c r="AX41" s="23"/>
      <c r="AY41" s="23"/>
      <c r="AZ41" s="23"/>
      <c r="BA41" s="23"/>
      <c r="BB41" s="23"/>
      <c r="BC41" s="23"/>
      <c r="BD41" s="23"/>
      <c r="BE41" s="23"/>
      <c r="BF41" s="23"/>
      <c r="BG41" s="23"/>
      <c r="BH41" s="23"/>
      <c r="BI41" s="23"/>
      <c r="BJ41" s="23"/>
      <c r="BK41" s="23"/>
      <c r="BL41" s="23"/>
      <c r="BM41" s="23"/>
      <c r="BN41" s="23"/>
      <c r="BO41" s="23"/>
    </row>
    <row r="42" spans="1:67" x14ac:dyDescent="0.3">
      <c r="A42" s="18"/>
      <c r="B42" s="29"/>
      <c r="C42" s="39"/>
      <c r="D42" s="39"/>
      <c r="E42" s="40"/>
      <c r="F42" s="39"/>
      <c r="G42" s="39"/>
      <c r="H42" s="39"/>
      <c r="I42" s="39"/>
      <c r="J42" s="39"/>
      <c r="K42" s="39"/>
      <c r="L42" s="39"/>
      <c r="M42" s="39"/>
      <c r="N42" s="76"/>
      <c r="O42" s="39"/>
      <c r="P42" s="39"/>
      <c r="Q42" s="39"/>
      <c r="R42" s="39"/>
      <c r="S42" s="39"/>
      <c r="T42" s="39"/>
      <c r="U42" s="39"/>
      <c r="V42" s="92">
        <f t="shared" si="8"/>
        <v>0</v>
      </c>
      <c r="W42" s="39"/>
      <c r="X42" s="39"/>
      <c r="Y42" s="41"/>
      <c r="Z42" s="39"/>
      <c r="AA42" s="39"/>
      <c r="AB42" s="39"/>
      <c r="AC42" s="39"/>
      <c r="AD42" s="39"/>
      <c r="AE42" s="39"/>
      <c r="AF42" s="39"/>
      <c r="AG42" s="39"/>
      <c r="AH42" s="39"/>
      <c r="AI42" s="39"/>
      <c r="AJ42" s="39"/>
      <c r="AK42" s="39"/>
      <c r="AL42" s="39"/>
      <c r="AM42" s="39"/>
      <c r="AN42" s="39"/>
      <c r="AO42" s="39"/>
      <c r="AP42" s="39"/>
      <c r="AQ42" s="39"/>
      <c r="AR42" s="39"/>
      <c r="AS42" s="39"/>
      <c r="AT42" s="39"/>
      <c r="AU42" s="39"/>
      <c r="AV42" s="39"/>
      <c r="AW42" s="39"/>
      <c r="AX42" s="39"/>
      <c r="AY42" s="39"/>
      <c r="AZ42" s="39"/>
      <c r="BA42" s="39"/>
      <c r="BB42" s="39"/>
      <c r="BC42" s="39"/>
      <c r="BD42" s="39"/>
      <c r="BE42" s="39"/>
      <c r="BF42" s="39"/>
      <c r="BG42" s="39"/>
      <c r="BH42" s="39"/>
      <c r="BI42" s="39"/>
      <c r="BJ42" s="39"/>
      <c r="BK42" s="39"/>
      <c r="BL42" s="39"/>
      <c r="BM42" s="39"/>
      <c r="BN42" s="39"/>
      <c r="BO42" s="39"/>
    </row>
    <row r="43" spans="1:67" ht="15" thickBot="1" x14ac:dyDescent="0.35">
      <c r="A43" s="18"/>
      <c r="B43" s="42" t="s">
        <v>52</v>
      </c>
      <c r="C43" s="39"/>
      <c r="D43" s="39"/>
      <c r="E43" s="44">
        <v>5</v>
      </c>
      <c r="F43" s="43"/>
      <c r="G43" s="41"/>
      <c r="H43" s="44">
        <v>3</v>
      </c>
      <c r="I43" s="45"/>
      <c r="J43" s="41"/>
      <c r="K43" s="44">
        <v>3</v>
      </c>
      <c r="L43" s="45"/>
      <c r="M43" s="44">
        <v>6</v>
      </c>
      <c r="N43" s="45"/>
      <c r="O43" s="45"/>
      <c r="P43" s="44">
        <v>4</v>
      </c>
      <c r="Q43" s="45"/>
      <c r="R43" s="41"/>
      <c r="S43" s="44">
        <v>9</v>
      </c>
      <c r="T43" s="45"/>
      <c r="U43" s="41"/>
      <c r="V43" s="41"/>
      <c r="W43" s="41"/>
      <c r="X43" s="44">
        <v>7</v>
      </c>
      <c r="Y43" s="44"/>
      <c r="Z43" s="44">
        <v>6</v>
      </c>
      <c r="AA43" s="45"/>
      <c r="AB43" s="41"/>
      <c r="AC43" s="44">
        <v>7</v>
      </c>
      <c r="AD43" s="45"/>
      <c r="AE43" s="44"/>
      <c r="AF43" s="44">
        <v>4</v>
      </c>
      <c r="AG43" s="45"/>
      <c r="AH43" s="41"/>
      <c r="AI43" s="44">
        <v>7</v>
      </c>
      <c r="AJ43" s="45"/>
      <c r="AK43" s="44">
        <v>7</v>
      </c>
      <c r="AL43" s="45"/>
      <c r="AM43" s="41"/>
      <c r="AN43" s="41"/>
      <c r="AO43" s="39"/>
      <c r="AP43" s="41"/>
      <c r="AQ43" s="42" t="s">
        <v>52</v>
      </c>
      <c r="AR43" s="46">
        <f>SUM(E43:AM43)</f>
        <v>68</v>
      </c>
      <c r="AS43" s="47">
        <f>+AR43/12</f>
        <v>5.666666666666667</v>
      </c>
      <c r="AT43" s="48"/>
      <c r="AU43" s="48"/>
      <c r="AV43" s="49"/>
      <c r="AW43" s="50"/>
      <c r="AX43" s="39"/>
      <c r="AY43" s="39"/>
      <c r="AZ43" s="39"/>
      <c r="BA43" s="39"/>
      <c r="BB43" s="39"/>
      <c r="BC43" s="39"/>
      <c r="BD43" s="39"/>
      <c r="BE43" s="39"/>
      <c r="BF43" s="39"/>
      <c r="BG43" s="39"/>
      <c r="BH43" s="39"/>
      <c r="BI43" s="39"/>
      <c r="BJ43" s="39"/>
      <c r="BK43" s="39"/>
      <c r="BL43" s="39"/>
      <c r="BM43" s="39"/>
      <c r="BN43" s="39"/>
      <c r="BO43" s="39"/>
    </row>
    <row r="44" spans="1:67" ht="15" thickBot="1" x14ac:dyDescent="0.35">
      <c r="A44" s="18"/>
      <c r="B44" s="42" t="s">
        <v>53</v>
      </c>
      <c r="C44" s="47"/>
      <c r="D44" s="47"/>
      <c r="E44" s="52">
        <v>2.86</v>
      </c>
      <c r="F44" s="51"/>
      <c r="G44" s="52"/>
      <c r="H44" s="52">
        <v>4.28</v>
      </c>
      <c r="I44" s="53"/>
      <c r="J44" s="52"/>
      <c r="K44" s="52">
        <v>4.25</v>
      </c>
      <c r="L44" s="53"/>
      <c r="M44" s="106">
        <v>4.6900000000000004</v>
      </c>
      <c r="N44" s="53"/>
      <c r="O44" s="54"/>
      <c r="P44" s="55">
        <v>2.61</v>
      </c>
      <c r="Q44" s="54"/>
      <c r="R44" s="52"/>
      <c r="S44" s="52">
        <v>3.45</v>
      </c>
      <c r="T44" s="53"/>
      <c r="U44" s="52"/>
      <c r="V44" s="52"/>
      <c r="W44" s="52"/>
      <c r="X44" s="52">
        <v>4.29</v>
      </c>
      <c r="Y44" s="52"/>
      <c r="Z44" s="52">
        <v>2.78</v>
      </c>
      <c r="AA44" s="53"/>
      <c r="AB44" s="52"/>
      <c r="AC44" s="52">
        <v>2.2400000000000002</v>
      </c>
      <c r="AD44" s="53"/>
      <c r="AE44" s="52"/>
      <c r="AF44" s="52">
        <v>2.74</v>
      </c>
      <c r="AG44" s="53"/>
      <c r="AH44" s="56"/>
      <c r="AI44" s="57">
        <v>2.0099999999999998</v>
      </c>
      <c r="AJ44" s="53"/>
      <c r="AK44" s="57">
        <v>2.83</v>
      </c>
      <c r="AL44" s="53"/>
      <c r="AM44" s="52"/>
      <c r="AN44" s="52"/>
      <c r="AO44" s="47"/>
      <c r="AP44" s="58"/>
      <c r="AQ44" s="46" t="s">
        <v>54</v>
      </c>
      <c r="AR44" s="46" t="s">
        <v>55</v>
      </c>
      <c r="AS44" s="105">
        <f>SUM(E44:AM44)/12</f>
        <v>3.2524999999999999</v>
      </c>
      <c r="AU44" s="39"/>
      <c r="AV44" s="59"/>
      <c r="AW44" s="50"/>
      <c r="AX44" s="39"/>
      <c r="AY44" s="39"/>
      <c r="AZ44" s="39"/>
      <c r="BA44" s="39"/>
      <c r="BB44" s="39"/>
      <c r="BC44" s="39"/>
      <c r="BD44" s="39"/>
      <c r="BE44" s="39"/>
      <c r="BF44" s="39"/>
      <c r="BG44" s="39"/>
      <c r="BH44" s="39"/>
      <c r="BI44" s="39"/>
      <c r="BJ44" s="39"/>
      <c r="BK44" s="39"/>
      <c r="BL44" s="39"/>
      <c r="BM44" s="39"/>
      <c r="BN44" s="39"/>
      <c r="BO44" s="39"/>
    </row>
    <row r="45" spans="1:67" x14ac:dyDescent="0.3">
      <c r="A45" s="18"/>
      <c r="B45" s="42" t="s">
        <v>56</v>
      </c>
      <c r="C45" s="46"/>
      <c r="D45" s="46"/>
      <c r="E45" s="62">
        <v>10</v>
      </c>
      <c r="F45" s="60"/>
      <c r="G45" s="61"/>
      <c r="H45" s="62">
        <v>6</v>
      </c>
      <c r="I45" s="63"/>
      <c r="J45" s="61"/>
      <c r="K45" s="62">
        <v>6</v>
      </c>
      <c r="L45" s="63"/>
      <c r="M45" s="62">
        <v>11</v>
      </c>
      <c r="N45" s="63"/>
      <c r="O45" s="45"/>
      <c r="P45" s="64">
        <v>7</v>
      </c>
      <c r="Q45" s="45"/>
      <c r="R45" s="61"/>
      <c r="S45" s="62">
        <v>14</v>
      </c>
      <c r="T45" s="63"/>
      <c r="U45" s="61"/>
      <c r="V45" s="61"/>
      <c r="W45" s="61"/>
      <c r="X45" s="62">
        <v>10</v>
      </c>
      <c r="Y45" s="62"/>
      <c r="Z45" s="62">
        <v>8</v>
      </c>
      <c r="AA45" s="63"/>
      <c r="AB45" s="61"/>
      <c r="AC45" s="62">
        <v>10</v>
      </c>
      <c r="AD45" s="63"/>
      <c r="AE45" s="61"/>
      <c r="AF45" s="62">
        <v>8</v>
      </c>
      <c r="AG45" s="63"/>
      <c r="AH45" s="41"/>
      <c r="AI45" s="62">
        <v>11</v>
      </c>
      <c r="AJ45" s="63"/>
      <c r="AK45" s="62">
        <v>11</v>
      </c>
      <c r="AL45" s="63"/>
      <c r="AM45" s="61"/>
      <c r="AN45" s="61"/>
      <c r="AO45" s="39"/>
      <c r="AP45" s="58"/>
      <c r="AQ45" s="42" t="s">
        <v>56</v>
      </c>
      <c r="AR45" s="46">
        <f>SUM(E45:AM45)</f>
        <v>112</v>
      </c>
      <c r="AS45" s="47">
        <f>+AR45/12</f>
        <v>9.3333333333333339</v>
      </c>
      <c r="AT45" s="39"/>
      <c r="AU45" s="39"/>
      <c r="AV45" s="59"/>
      <c r="AW45" s="65"/>
      <c r="AX45" s="39"/>
      <c r="AY45" s="39"/>
      <c r="AZ45" s="39"/>
      <c r="BA45" s="39"/>
      <c r="BB45" s="39"/>
      <c r="BC45" s="39"/>
      <c r="BD45" s="39"/>
      <c r="BE45" s="39"/>
      <c r="BF45" s="39"/>
      <c r="BG45" s="39"/>
      <c r="BH45" s="39"/>
      <c r="BI45" s="39"/>
      <c r="BJ45" s="39"/>
      <c r="BK45" s="39"/>
      <c r="BL45" s="39"/>
      <c r="BM45" s="39"/>
      <c r="BN45" s="39"/>
      <c r="BO45" s="39"/>
    </row>
    <row r="46" spans="1:67" x14ac:dyDescent="0.3">
      <c r="A46" s="18"/>
      <c r="B46" s="42" t="s">
        <v>57</v>
      </c>
      <c r="C46" s="46"/>
      <c r="D46" s="46"/>
      <c r="E46" s="62">
        <f>5+4+4+2+2</f>
        <v>17</v>
      </c>
      <c r="F46" s="60"/>
      <c r="G46" s="61"/>
      <c r="H46" s="62">
        <v>14</v>
      </c>
      <c r="I46" s="63"/>
      <c r="J46" s="61"/>
      <c r="K46" s="62">
        <f>5+3+1</f>
        <v>9</v>
      </c>
      <c r="L46" s="63"/>
      <c r="M46" s="62">
        <f>1+5+5+2+1</f>
        <v>14</v>
      </c>
      <c r="N46" s="63"/>
      <c r="O46" s="45"/>
      <c r="P46" s="64">
        <f>4+1+5+4</f>
        <v>14</v>
      </c>
      <c r="Q46" s="45"/>
      <c r="R46" s="61"/>
      <c r="S46" s="62">
        <f>5+1+3+5+5+2+1+5</f>
        <v>27</v>
      </c>
      <c r="T46" s="63"/>
      <c r="U46" s="61"/>
      <c r="V46" s="61"/>
      <c r="W46" s="61"/>
      <c r="X46" s="62">
        <f>3+1+3+3+2+2</f>
        <v>14</v>
      </c>
      <c r="Y46" s="62"/>
      <c r="Z46" s="62">
        <f>4+4+3+1+3</f>
        <v>15</v>
      </c>
      <c r="AA46" s="63"/>
      <c r="AB46" s="61"/>
      <c r="AC46" s="62">
        <f>4+1+4+1+1+4</f>
        <v>15</v>
      </c>
      <c r="AD46" s="63"/>
      <c r="AE46" s="61"/>
      <c r="AF46" s="62">
        <v>14</v>
      </c>
      <c r="AG46" s="63"/>
      <c r="AH46" s="41"/>
      <c r="AI46" s="62">
        <v>10</v>
      </c>
      <c r="AJ46" s="63"/>
      <c r="AK46" s="62">
        <f>2+1+5+1+4+5+2</f>
        <v>20</v>
      </c>
      <c r="AL46" s="63"/>
      <c r="AM46" s="61"/>
      <c r="AN46" s="61"/>
      <c r="AO46" s="39"/>
      <c r="AP46" s="58"/>
      <c r="AQ46" s="42" t="s">
        <v>57</v>
      </c>
      <c r="AR46" s="46">
        <f>SUM(E46:AM46)</f>
        <v>183</v>
      </c>
      <c r="AS46" s="47">
        <f>+AR46/12</f>
        <v>15.25</v>
      </c>
      <c r="AT46" s="39"/>
      <c r="AU46" s="39"/>
      <c r="AV46" s="59"/>
      <c r="AW46" s="65"/>
      <c r="AX46" s="39"/>
      <c r="AY46" s="39"/>
      <c r="AZ46" s="39"/>
      <c r="BA46" s="39"/>
      <c r="BB46" s="39"/>
      <c r="BC46" s="39"/>
      <c r="BD46" s="39"/>
      <c r="BE46" s="39"/>
      <c r="BF46" s="39"/>
      <c r="BG46" s="39"/>
      <c r="BH46" s="39"/>
      <c r="BI46" s="39"/>
      <c r="BJ46" s="39"/>
      <c r="BK46" s="39"/>
      <c r="BL46" s="39"/>
      <c r="BM46" s="39"/>
      <c r="BN46" s="39"/>
      <c r="BO46" s="39"/>
    </row>
    <row r="47" spans="1:67" x14ac:dyDescent="0.3">
      <c r="A47" s="18"/>
      <c r="B47" s="42" t="s">
        <v>58</v>
      </c>
      <c r="C47" s="46"/>
      <c r="D47" s="46"/>
      <c r="E47" s="62">
        <f>11.09+5.62+3.79+1.93</f>
        <v>22.43</v>
      </c>
      <c r="F47" s="60"/>
      <c r="G47" s="61"/>
      <c r="H47" s="66">
        <f>9.4+7.3+6.66</f>
        <v>23.36</v>
      </c>
      <c r="I47" s="63"/>
      <c r="J47" s="61"/>
      <c r="K47" s="66">
        <f>10.42+7.55+1.96</f>
        <v>19.93</v>
      </c>
      <c r="L47" s="63"/>
      <c r="M47" s="62">
        <f>3.77+9.63+18.25+5.29+3.01</f>
        <v>39.949999999999996</v>
      </c>
      <c r="N47" s="98"/>
      <c r="O47" s="45"/>
      <c r="P47" s="64">
        <f>5.43+0.87+6.86+3.49</f>
        <v>16.649999999999999</v>
      </c>
      <c r="Q47" s="45"/>
      <c r="R47" s="61"/>
      <c r="S47" s="62">
        <f>9.02+0.93+5.69+8.13+8.36+2.3+2.25+10.64</f>
        <v>47.32</v>
      </c>
      <c r="T47" s="63"/>
      <c r="U47" s="61"/>
      <c r="V47" s="61"/>
      <c r="W47" s="61"/>
      <c r="X47" s="62">
        <f>6.12+1.04+6.68+4.36+2.92+1.85</f>
        <v>22.97</v>
      </c>
      <c r="Y47" s="62"/>
      <c r="Z47" s="62">
        <f>3.91+4.27+4.88+2.59+2.81</f>
        <v>18.459999999999997</v>
      </c>
      <c r="AA47" s="63"/>
      <c r="AB47" s="61"/>
      <c r="AC47" s="62">
        <f>6.34+1.22+5.5+1.14+1.48+7.78</f>
        <v>23.46</v>
      </c>
      <c r="AD47" s="63"/>
      <c r="AE47" s="61"/>
      <c r="AF47" s="62">
        <f>2.39+10.32+10.2+0.68</f>
        <v>23.59</v>
      </c>
      <c r="AG47" s="63"/>
      <c r="AH47" s="41"/>
      <c r="AI47" s="62">
        <f>1.11+0.98+5.57+1.55+3.36</f>
        <v>12.57</v>
      </c>
      <c r="AJ47" s="63"/>
      <c r="AK47" s="62">
        <f>2.28+2.51+8.92+0.97+8.77+7.39+2.41</f>
        <v>33.25</v>
      </c>
      <c r="AL47" s="63"/>
      <c r="AM47" s="61"/>
      <c r="AN47" s="61"/>
      <c r="AO47" s="39"/>
      <c r="AP47" s="58"/>
      <c r="AQ47" s="42" t="s">
        <v>58</v>
      </c>
      <c r="AR47" s="104">
        <f>SUM(E47:AM47)</f>
        <v>303.94</v>
      </c>
      <c r="AS47" s="47">
        <f>+AR47/12</f>
        <v>25.328333333333333</v>
      </c>
      <c r="AT47" s="39"/>
      <c r="AU47" s="39"/>
      <c r="AV47" s="59"/>
      <c r="AW47" s="67"/>
      <c r="AX47" s="39"/>
      <c r="AY47" s="39"/>
      <c r="AZ47" s="39"/>
      <c r="BA47" s="39"/>
      <c r="BB47" s="39"/>
      <c r="BC47" s="39"/>
      <c r="BD47" s="39"/>
      <c r="BE47" s="39"/>
      <c r="BF47" s="39"/>
      <c r="BG47" s="39"/>
      <c r="BH47" s="39"/>
      <c r="BI47" s="39"/>
      <c r="BJ47" s="39"/>
      <c r="BK47" s="39"/>
      <c r="BL47" s="39"/>
      <c r="BM47" s="39"/>
      <c r="BN47" s="39"/>
      <c r="BO47" s="39"/>
    </row>
    <row r="48" spans="1:67" x14ac:dyDescent="0.3">
      <c r="A48" s="18"/>
      <c r="B48" s="42" t="s">
        <v>59</v>
      </c>
      <c r="C48" s="46"/>
      <c r="D48" s="46"/>
      <c r="E48" s="68">
        <v>11.09</v>
      </c>
      <c r="F48" s="60"/>
      <c r="G48" s="61"/>
      <c r="H48" s="68">
        <v>9.4</v>
      </c>
      <c r="I48" s="63"/>
      <c r="J48" s="61"/>
      <c r="K48" s="68">
        <v>10.42</v>
      </c>
      <c r="L48" s="63"/>
      <c r="M48" s="62">
        <v>18.25</v>
      </c>
      <c r="N48" s="99"/>
      <c r="O48" s="45"/>
      <c r="P48" s="64">
        <v>6.86</v>
      </c>
      <c r="Q48" s="45"/>
      <c r="R48" s="61"/>
      <c r="S48" s="62">
        <v>10.64</v>
      </c>
      <c r="T48" s="63"/>
      <c r="U48" s="61"/>
      <c r="V48" s="61"/>
      <c r="W48" s="61"/>
      <c r="X48" s="62">
        <v>6.68</v>
      </c>
      <c r="Y48" s="62"/>
      <c r="Z48" s="62">
        <v>4.88</v>
      </c>
      <c r="AA48" s="63"/>
      <c r="AB48" s="61"/>
      <c r="AC48" s="62">
        <v>7.78</v>
      </c>
      <c r="AD48" s="63"/>
      <c r="AE48" s="61"/>
      <c r="AF48" s="69">
        <v>10.32</v>
      </c>
      <c r="AG48" s="63"/>
      <c r="AH48" s="41"/>
      <c r="AI48" s="69">
        <v>5.57</v>
      </c>
      <c r="AJ48" s="63"/>
      <c r="AK48" s="69">
        <v>8.92</v>
      </c>
      <c r="AL48" s="63"/>
      <c r="AM48" s="61"/>
      <c r="AN48" s="61"/>
      <c r="AO48" s="39"/>
      <c r="AP48" s="47"/>
      <c r="AQ48" s="42" t="s">
        <v>59</v>
      </c>
      <c r="AR48" s="104">
        <f>SUM(E48:AM48)</f>
        <v>110.80999999999999</v>
      </c>
      <c r="AS48" s="70">
        <f>+AR48/12</f>
        <v>9.2341666666666651</v>
      </c>
      <c r="AT48" s="39"/>
      <c r="AU48" s="39"/>
      <c r="AV48" s="59"/>
      <c r="AW48" s="67"/>
      <c r="AX48" s="39"/>
      <c r="AY48" s="39"/>
      <c r="AZ48" s="39"/>
      <c r="BA48" s="39"/>
      <c r="BB48" s="39"/>
      <c r="BC48" s="39"/>
      <c r="BD48" s="39"/>
      <c r="BE48" s="39"/>
      <c r="BF48" s="39"/>
      <c r="BG48" s="39"/>
      <c r="BH48" s="39"/>
      <c r="BI48" s="39"/>
      <c r="BJ48" s="39"/>
      <c r="BK48" s="39"/>
      <c r="BL48" s="39"/>
      <c r="BM48" s="39"/>
      <c r="BN48" s="39"/>
      <c r="BO48" s="39"/>
    </row>
    <row r="49" spans="1:67" x14ac:dyDescent="0.3">
      <c r="A49" s="71"/>
      <c r="B49" s="42" t="s">
        <v>60</v>
      </c>
      <c r="C49" s="46"/>
      <c r="D49" s="46"/>
      <c r="E49" s="72">
        <f>+E47/E46</f>
        <v>1.3194117647058823</v>
      </c>
      <c r="F49" s="73"/>
      <c r="G49" s="46"/>
      <c r="H49" s="74">
        <f>+H47/H46</f>
        <v>1.6685714285714286</v>
      </c>
      <c r="I49" s="75"/>
      <c r="J49" s="46"/>
      <c r="K49" s="74">
        <f>+K47/K46</f>
        <v>2.2144444444444442</v>
      </c>
      <c r="L49" s="75"/>
      <c r="M49" s="74">
        <f>+M47/M46</f>
        <v>2.8535714285714282</v>
      </c>
      <c r="N49" s="100"/>
      <c r="O49" s="76"/>
      <c r="P49" s="74">
        <f>+P47/P46</f>
        <v>1.1892857142857143</v>
      </c>
      <c r="Q49" s="76"/>
      <c r="R49" s="46"/>
      <c r="S49" s="74">
        <f>+S47/S46</f>
        <v>1.7525925925925927</v>
      </c>
      <c r="T49" s="75"/>
      <c r="U49" s="46"/>
      <c r="V49" s="46"/>
      <c r="W49" s="46"/>
      <c r="X49" s="74">
        <f>+X47/X46</f>
        <v>1.6407142857142856</v>
      </c>
      <c r="Y49" s="68"/>
      <c r="Z49" s="74">
        <f>+Z47/Z46</f>
        <v>1.2306666666666666</v>
      </c>
      <c r="AA49" s="75"/>
      <c r="AB49" s="46"/>
      <c r="AC49" s="74">
        <f>+AC47/AC46</f>
        <v>1.5640000000000001</v>
      </c>
      <c r="AD49" s="75"/>
      <c r="AE49" s="46"/>
      <c r="AF49" s="74">
        <f>+AF47/AF46</f>
        <v>1.6850000000000001</v>
      </c>
      <c r="AG49" s="75"/>
      <c r="AH49" s="39"/>
      <c r="AI49" s="74">
        <f>+AI47/AI46</f>
        <v>1.2570000000000001</v>
      </c>
      <c r="AJ49" s="75"/>
      <c r="AK49" s="74">
        <f>+AK47/AK46</f>
        <v>1.6625000000000001</v>
      </c>
      <c r="AL49" s="75"/>
      <c r="AM49" s="46"/>
      <c r="AN49" s="46"/>
      <c r="AO49" s="39"/>
      <c r="AP49" s="47"/>
      <c r="AQ49" s="42" t="s">
        <v>60</v>
      </c>
      <c r="AR49" s="77">
        <f>+AR47/AR46</f>
        <v>1.6608743169398907</v>
      </c>
      <c r="AS49" s="70">
        <f>+AS47/AS46</f>
        <v>1.6608743169398907</v>
      </c>
      <c r="AT49" s="39"/>
      <c r="AU49" s="39"/>
      <c r="AV49" s="59"/>
      <c r="AW49" s="78">
        <f>COUNTIF(AW3:AW40,AW2)</f>
        <v>1</v>
      </c>
      <c r="AX49" s="39"/>
      <c r="AY49" s="39"/>
      <c r="AZ49" s="39"/>
      <c r="BA49" s="39"/>
      <c r="BB49" s="39"/>
      <c r="BC49" s="39"/>
      <c r="BD49" s="39"/>
      <c r="BE49" s="39"/>
      <c r="BF49" s="42"/>
      <c r="BG49" s="42"/>
      <c r="BH49" s="42"/>
      <c r="BI49" s="42"/>
      <c r="BJ49" s="42"/>
      <c r="BK49" s="42"/>
      <c r="BL49" s="42"/>
      <c r="BM49" s="42"/>
      <c r="BN49" s="42"/>
      <c r="BO49" s="42"/>
    </row>
    <row r="50" spans="1:67" x14ac:dyDescent="0.3">
      <c r="A50" s="1"/>
      <c r="B50" s="79" t="s">
        <v>61</v>
      </c>
      <c r="C50" s="80"/>
      <c r="D50" s="80">
        <f>COUNTIF(D$3:D$40,$AT$7)</f>
        <v>11</v>
      </c>
      <c r="E50" s="81"/>
      <c r="F50" s="80"/>
      <c r="G50" s="80">
        <f>COUNTIF(G$3:G$41,$AT$5)</f>
        <v>12</v>
      </c>
      <c r="H50" s="82"/>
      <c r="I50" s="83"/>
      <c r="J50" s="80">
        <f>COUNTIF(J$3:J$40,$AT$5)</f>
        <v>9</v>
      </c>
      <c r="K50" s="82"/>
      <c r="L50" s="83"/>
      <c r="M50" s="80">
        <f>COUNTIF(M$3:M$41,$AT$5)</f>
        <v>0</v>
      </c>
      <c r="N50" s="83"/>
      <c r="O50" s="83"/>
      <c r="P50" s="83"/>
      <c r="Q50" s="83"/>
      <c r="R50" s="80">
        <f>COUNTIF(R$3:R$40,$AT$5)</f>
        <v>11</v>
      </c>
      <c r="S50" s="82"/>
      <c r="T50" s="83"/>
      <c r="U50" s="80"/>
      <c r="V50" s="80"/>
      <c r="W50" s="80">
        <f>COUNTIF(W$3:W$40,$AT$5)</f>
        <v>10</v>
      </c>
      <c r="X50" s="82"/>
      <c r="Y50" s="84"/>
      <c r="Z50" s="82"/>
      <c r="AA50" s="83"/>
      <c r="AB50" s="80">
        <f>COUNTIF(AB$3:AB$40,$AT$5)</f>
        <v>8</v>
      </c>
      <c r="AC50" s="82"/>
      <c r="AD50" s="83"/>
      <c r="AE50" s="80">
        <f>COUNTIF(AE$3:AE$41,$AT$5)</f>
        <v>9</v>
      </c>
      <c r="AF50" s="80"/>
      <c r="AG50" s="83"/>
      <c r="AH50" s="80">
        <f>COUNTIF(AH$3:AH$41,$AT$5)</f>
        <v>10</v>
      </c>
      <c r="AI50" s="80"/>
      <c r="AJ50" s="83"/>
      <c r="AK50" s="80"/>
      <c r="AL50" s="83"/>
      <c r="AM50" s="80">
        <f>COUNTIF(AM$3:AM$40,$AT$5)</f>
        <v>11</v>
      </c>
      <c r="AN50" s="80">
        <v>9</v>
      </c>
      <c r="AO50" s="80"/>
      <c r="AP50" s="79"/>
      <c r="AQ50" s="79" t="s">
        <v>61</v>
      </c>
      <c r="AR50" s="46">
        <f>SUM(C50:AN50)</f>
        <v>100</v>
      </c>
      <c r="AS50" s="85">
        <f>+AR50/12</f>
        <v>8.3333333333333339</v>
      </c>
      <c r="AT50" s="79"/>
      <c r="AU50" s="79"/>
      <c r="AV50" s="86"/>
      <c r="AW50" s="82"/>
      <c r="AX50" s="42"/>
      <c r="AY50" s="42"/>
      <c r="AZ50" s="42"/>
      <c r="BA50" s="42"/>
      <c r="BB50" s="42"/>
      <c r="BC50" s="42"/>
      <c r="BD50" s="42"/>
      <c r="BE50" s="42"/>
    </row>
    <row r="51" spans="1:67" x14ac:dyDescent="0.3">
      <c r="A51" s="1"/>
      <c r="C51" s="87"/>
      <c r="D51" s="87"/>
      <c r="E51" s="88"/>
      <c r="F51" s="89"/>
      <c r="G51" s="90"/>
      <c r="H51" s="88"/>
      <c r="I51" s="91"/>
      <c r="J51" s="87"/>
      <c r="K51" s="88"/>
      <c r="L51" s="91"/>
      <c r="M51" s="87"/>
      <c r="N51" s="91"/>
      <c r="O51" s="91"/>
      <c r="P51" s="91"/>
      <c r="Q51" s="91"/>
      <c r="R51" s="87"/>
      <c r="S51" s="34"/>
      <c r="T51" s="35"/>
      <c r="U51" s="87"/>
      <c r="V51" s="87"/>
      <c r="W51" s="87"/>
      <c r="X51" s="34"/>
      <c r="Y51" s="34"/>
      <c r="Z51" s="34"/>
      <c r="AA51" s="35"/>
      <c r="AB51" s="87"/>
      <c r="AC51" s="88"/>
      <c r="AD51" s="91"/>
      <c r="AE51" s="88"/>
      <c r="AF51" s="88"/>
      <c r="AG51" s="91"/>
      <c r="AH51" s="87"/>
      <c r="AI51" s="88"/>
      <c r="AJ51" s="91"/>
      <c r="AK51" s="88"/>
      <c r="AL51" s="91"/>
      <c r="AO51" s="87"/>
      <c r="AW51" s="88"/>
    </row>
    <row r="52" spans="1:67" x14ac:dyDescent="0.3">
      <c r="A52" s="1"/>
      <c r="B52" s="96"/>
      <c r="C52" s="87"/>
      <c r="D52" s="87"/>
      <c r="E52" s="88"/>
      <c r="F52" s="89"/>
      <c r="G52" s="90"/>
      <c r="H52" s="88"/>
      <c r="I52" s="91"/>
      <c r="J52" s="87"/>
      <c r="K52" s="88"/>
      <c r="L52" s="91"/>
      <c r="M52" s="87"/>
      <c r="N52" s="91"/>
      <c r="O52" s="91"/>
      <c r="P52" s="91"/>
      <c r="Q52" s="91"/>
      <c r="R52" s="87"/>
      <c r="S52" s="34"/>
      <c r="T52" s="35"/>
      <c r="U52" s="87"/>
      <c r="V52" s="87"/>
      <c r="W52" s="87"/>
      <c r="X52" s="34"/>
      <c r="Y52" s="34"/>
      <c r="Z52" s="34"/>
      <c r="AA52" s="35"/>
      <c r="AB52" s="87"/>
      <c r="AC52" s="88"/>
      <c r="AD52" s="91"/>
      <c r="AE52" s="88"/>
      <c r="AF52" s="88"/>
      <c r="AG52" s="91"/>
      <c r="AH52" s="87"/>
      <c r="AI52" s="88"/>
      <c r="AJ52" s="91"/>
      <c r="AK52" s="88"/>
      <c r="AL52" s="91"/>
      <c r="AO52" s="87"/>
      <c r="AW52" s="88"/>
    </row>
    <row r="53" spans="1:67" x14ac:dyDescent="0.3">
      <c r="A53" s="1"/>
      <c r="B53" s="24"/>
      <c r="C53" s="87"/>
      <c r="D53" s="87"/>
      <c r="E53" s="88"/>
      <c r="F53" s="89"/>
      <c r="G53" s="90"/>
      <c r="H53" s="88"/>
      <c r="I53" s="91"/>
      <c r="J53" s="87"/>
      <c r="K53" s="88"/>
      <c r="L53" s="91"/>
      <c r="M53" s="87"/>
      <c r="N53" s="91"/>
      <c r="O53" s="91"/>
      <c r="P53" s="91"/>
      <c r="Q53" s="91"/>
      <c r="R53" s="87"/>
      <c r="S53" s="34"/>
      <c r="T53" s="35"/>
      <c r="U53" s="87"/>
      <c r="V53" s="87"/>
      <c r="W53" s="87"/>
      <c r="X53" s="34"/>
      <c r="Y53" s="34"/>
      <c r="Z53" s="34"/>
      <c r="AA53" s="35"/>
      <c r="AB53" s="87"/>
      <c r="AC53" s="88"/>
      <c r="AD53" s="91"/>
      <c r="AE53" s="88"/>
      <c r="AF53" s="88"/>
      <c r="AG53" s="91"/>
      <c r="AH53" s="87"/>
      <c r="AI53" s="88"/>
      <c r="AJ53" s="91"/>
      <c r="AK53" s="88"/>
      <c r="AL53" s="91"/>
      <c r="AO53" s="87"/>
      <c r="AW53" s="88"/>
    </row>
    <row r="54" spans="1:67" x14ac:dyDescent="0.3">
      <c r="A54" s="1"/>
      <c r="B54" s="24"/>
      <c r="C54" s="87"/>
      <c r="D54" s="87"/>
      <c r="E54" s="88"/>
      <c r="F54" s="89"/>
      <c r="G54" s="90"/>
      <c r="H54" s="88"/>
      <c r="I54" s="91"/>
      <c r="J54" s="87"/>
      <c r="K54" s="88"/>
      <c r="L54" s="91"/>
      <c r="M54" s="87"/>
      <c r="N54" s="91"/>
      <c r="O54" s="91"/>
      <c r="P54" s="91"/>
      <c r="Q54" s="91"/>
      <c r="R54" s="87"/>
      <c r="S54" s="34"/>
      <c r="T54" s="35"/>
      <c r="U54" s="87"/>
      <c r="V54" s="87"/>
      <c r="W54" s="87"/>
      <c r="X54" s="34"/>
      <c r="Y54" s="34"/>
      <c r="Z54" s="34"/>
      <c r="AA54" s="35"/>
      <c r="AB54" s="87"/>
      <c r="AC54" s="88"/>
      <c r="AD54" s="91"/>
      <c r="AE54" s="88"/>
      <c r="AF54" s="88"/>
      <c r="AG54" s="91"/>
      <c r="AH54" s="87"/>
      <c r="AI54" s="88"/>
      <c r="AJ54" s="91"/>
      <c r="AK54" s="88"/>
      <c r="AL54" s="91"/>
      <c r="AO54" s="87"/>
      <c r="AW54" s="88"/>
    </row>
    <row r="55" spans="1:67" x14ac:dyDescent="0.3">
      <c r="A55" s="1"/>
      <c r="B55" s="24"/>
      <c r="C55" s="87"/>
      <c r="D55" s="87"/>
      <c r="E55" s="88"/>
      <c r="F55" s="89"/>
      <c r="G55" s="90"/>
      <c r="H55" s="88"/>
      <c r="I55" s="91"/>
      <c r="J55" s="87"/>
      <c r="K55" s="88"/>
      <c r="L55" s="91"/>
      <c r="M55" s="87"/>
      <c r="N55" s="91"/>
      <c r="O55" s="91"/>
      <c r="P55" s="91"/>
      <c r="Q55" s="91"/>
      <c r="R55" s="87"/>
      <c r="S55" s="34"/>
      <c r="T55" s="35"/>
      <c r="U55" s="87"/>
      <c r="V55" s="87"/>
      <c r="W55" s="87"/>
      <c r="X55" s="34"/>
      <c r="Y55" s="34"/>
      <c r="Z55" s="34"/>
      <c r="AA55" s="35"/>
      <c r="AB55" s="87"/>
      <c r="AC55" s="88"/>
      <c r="AD55" s="91"/>
      <c r="AE55" s="88"/>
      <c r="AF55" s="88"/>
      <c r="AG55" s="91"/>
      <c r="AH55" s="87"/>
      <c r="AI55" s="88"/>
      <c r="AJ55" s="91"/>
      <c r="AK55" s="88"/>
      <c r="AL55" s="91"/>
      <c r="AO55" s="87"/>
      <c r="AW55" s="88"/>
    </row>
    <row r="56" spans="1:67" x14ac:dyDescent="0.3">
      <c r="A56" s="1"/>
      <c r="B56" s="24"/>
      <c r="C56" s="87"/>
      <c r="D56" s="87"/>
      <c r="E56" s="88"/>
      <c r="F56" s="89"/>
      <c r="G56" s="90"/>
      <c r="H56" s="88"/>
      <c r="I56" s="91"/>
      <c r="J56" s="87"/>
      <c r="K56" s="88"/>
      <c r="L56" s="91"/>
      <c r="M56" s="87"/>
      <c r="N56" s="91"/>
      <c r="O56" s="91"/>
      <c r="P56" s="91"/>
      <c r="Q56" s="91"/>
      <c r="R56" s="87"/>
      <c r="S56" s="34"/>
      <c r="T56" s="35"/>
      <c r="U56" s="87"/>
      <c r="V56" s="87"/>
      <c r="W56" s="87"/>
      <c r="X56" s="34"/>
      <c r="Y56" s="34"/>
      <c r="Z56" s="34"/>
      <c r="AA56" s="35"/>
      <c r="AB56" s="87"/>
      <c r="AC56" s="88"/>
      <c r="AD56" s="91"/>
      <c r="AE56" s="88"/>
      <c r="AF56" s="88"/>
      <c r="AG56" s="91"/>
      <c r="AH56" s="87"/>
      <c r="AI56" s="88"/>
      <c r="AJ56" s="91"/>
      <c r="AK56" s="88"/>
      <c r="AL56" s="91"/>
      <c r="AO56" s="87"/>
      <c r="AW56" s="88"/>
    </row>
    <row r="57" spans="1:67" x14ac:dyDescent="0.3">
      <c r="A57" s="1"/>
      <c r="B57" s="24"/>
      <c r="C57" s="87"/>
      <c r="D57" s="87"/>
      <c r="E57" s="88"/>
      <c r="F57" s="89"/>
      <c r="G57" s="90"/>
      <c r="H57" s="88"/>
      <c r="I57" s="91"/>
      <c r="J57" s="87"/>
      <c r="K57" s="88"/>
      <c r="L57" s="91"/>
      <c r="M57" s="87"/>
      <c r="N57" s="91"/>
      <c r="O57" s="91"/>
      <c r="P57" s="91"/>
      <c r="Q57" s="91"/>
      <c r="R57" s="87"/>
      <c r="S57" s="34"/>
      <c r="T57" s="35"/>
      <c r="U57" s="87"/>
      <c r="V57" s="87"/>
      <c r="W57" s="87"/>
      <c r="X57" s="34"/>
      <c r="Y57" s="34"/>
      <c r="Z57" s="34"/>
      <c r="AA57" s="35"/>
      <c r="AB57" s="87"/>
      <c r="AC57" s="88"/>
      <c r="AD57" s="91"/>
      <c r="AE57" s="88"/>
      <c r="AF57" s="88"/>
      <c r="AG57" s="91"/>
      <c r="AH57" s="87"/>
      <c r="AI57" s="88"/>
      <c r="AJ57" s="91"/>
      <c r="AK57" s="88"/>
      <c r="AL57" s="91"/>
      <c r="AO57" s="87"/>
      <c r="AW57" s="88"/>
    </row>
    <row r="58" spans="1:67" x14ac:dyDescent="0.3">
      <c r="A58" s="1"/>
      <c r="B58" s="24"/>
      <c r="C58" s="87"/>
      <c r="D58" s="87"/>
      <c r="E58" s="88"/>
      <c r="F58" s="89"/>
      <c r="G58" s="90"/>
      <c r="H58" s="88"/>
      <c r="I58" s="91"/>
      <c r="J58" s="87"/>
      <c r="K58" s="88"/>
      <c r="L58" s="91"/>
      <c r="M58" s="87"/>
      <c r="N58" s="91"/>
      <c r="O58" s="91"/>
      <c r="P58" s="91"/>
      <c r="Q58" s="91"/>
      <c r="R58" s="87"/>
      <c r="S58" s="34"/>
      <c r="T58" s="35"/>
      <c r="U58" s="87"/>
      <c r="V58" s="87"/>
      <c r="W58" s="87"/>
      <c r="X58" s="34"/>
      <c r="Y58" s="34"/>
      <c r="Z58" s="34"/>
      <c r="AA58" s="35"/>
      <c r="AB58" s="87"/>
      <c r="AC58" s="88"/>
      <c r="AD58" s="91"/>
      <c r="AE58" s="88"/>
      <c r="AF58" s="88"/>
      <c r="AG58" s="91"/>
      <c r="AH58" s="87"/>
      <c r="AI58" s="88"/>
      <c r="AJ58" s="91"/>
      <c r="AK58" s="88"/>
      <c r="AL58" s="91"/>
      <c r="AO58" s="87"/>
      <c r="AW58" s="88"/>
    </row>
    <row r="59" spans="1:67" x14ac:dyDescent="0.3">
      <c r="A59" s="1"/>
      <c r="B59" s="24"/>
      <c r="C59" s="87"/>
      <c r="D59" s="87"/>
      <c r="E59" s="88"/>
      <c r="F59" s="89"/>
      <c r="G59" s="90"/>
      <c r="H59" s="88"/>
      <c r="I59" s="91"/>
      <c r="J59" s="87"/>
      <c r="K59" s="88"/>
      <c r="L59" s="91"/>
      <c r="M59" s="87"/>
      <c r="N59" s="91"/>
      <c r="O59" s="91"/>
      <c r="P59" s="91"/>
      <c r="Q59" s="91"/>
      <c r="R59" s="87"/>
      <c r="S59" s="34"/>
      <c r="T59" s="35"/>
      <c r="U59" s="87"/>
      <c r="V59" s="87"/>
      <c r="W59" s="87"/>
      <c r="X59" s="34"/>
      <c r="Y59" s="34"/>
      <c r="Z59" s="34"/>
      <c r="AA59" s="35"/>
      <c r="AB59" s="87"/>
      <c r="AC59" s="88"/>
      <c r="AD59" s="91"/>
      <c r="AE59" s="88"/>
      <c r="AF59" s="88"/>
      <c r="AG59" s="91"/>
      <c r="AH59" s="87"/>
      <c r="AI59" s="88"/>
      <c r="AJ59" s="91"/>
      <c r="AK59" s="88"/>
      <c r="AL59" s="91"/>
      <c r="AO59" s="87"/>
      <c r="AW59" s="88"/>
    </row>
    <row r="60" spans="1:67" x14ac:dyDescent="0.3">
      <c r="A60" s="1"/>
      <c r="B60" s="24"/>
      <c r="C60" s="87"/>
      <c r="D60" s="87"/>
      <c r="E60" s="88"/>
      <c r="F60" s="89"/>
      <c r="G60" s="90"/>
      <c r="H60" s="88"/>
      <c r="I60" s="91"/>
      <c r="J60" s="87"/>
      <c r="K60" s="88"/>
      <c r="L60" s="91"/>
      <c r="M60" s="87"/>
      <c r="N60" s="91"/>
      <c r="O60" s="91"/>
      <c r="P60" s="91"/>
      <c r="Q60" s="91"/>
      <c r="R60" s="87"/>
      <c r="S60" s="34"/>
      <c r="T60" s="35"/>
      <c r="U60" s="87"/>
      <c r="V60" s="87"/>
      <c r="W60" s="87"/>
      <c r="X60" s="34"/>
      <c r="Y60" s="34"/>
      <c r="Z60" s="34"/>
      <c r="AA60" s="35"/>
      <c r="AB60" s="87"/>
      <c r="AC60" s="88"/>
      <c r="AD60" s="91"/>
      <c r="AE60" s="88"/>
      <c r="AF60" s="88"/>
      <c r="AG60" s="91"/>
      <c r="AH60" s="87"/>
      <c r="AI60" s="88"/>
      <c r="AJ60" s="91"/>
      <c r="AK60" s="88"/>
      <c r="AL60" s="91"/>
      <c r="AO60" s="87"/>
      <c r="AW60" s="88"/>
    </row>
    <row r="61" spans="1:67" x14ac:dyDescent="0.3">
      <c r="A61" s="1"/>
      <c r="B61" s="24"/>
      <c r="C61" s="87"/>
      <c r="D61" s="87"/>
      <c r="E61" s="88"/>
      <c r="F61" s="89"/>
      <c r="G61" s="90"/>
      <c r="H61" s="88"/>
      <c r="I61" s="91"/>
      <c r="J61" s="87"/>
      <c r="K61" s="88"/>
      <c r="L61" s="91"/>
      <c r="M61" s="87"/>
      <c r="N61" s="91"/>
      <c r="O61" s="91"/>
      <c r="P61" s="91"/>
      <c r="Q61" s="91"/>
      <c r="R61" s="87"/>
      <c r="S61" s="34"/>
      <c r="T61" s="35"/>
      <c r="U61" s="87"/>
      <c r="V61" s="87"/>
      <c r="W61" s="87"/>
      <c r="X61" s="34"/>
      <c r="Y61" s="34"/>
      <c r="Z61" s="34"/>
      <c r="AA61" s="35"/>
      <c r="AB61" s="87"/>
      <c r="AC61" s="88"/>
      <c r="AD61" s="91"/>
      <c r="AE61" s="88"/>
      <c r="AF61" s="88"/>
      <c r="AG61" s="91"/>
      <c r="AH61" s="87"/>
      <c r="AI61" s="88"/>
      <c r="AJ61" s="91"/>
      <c r="AK61" s="88"/>
      <c r="AL61" s="91"/>
      <c r="AO61" s="87"/>
      <c r="AW61" s="88"/>
    </row>
    <row r="62" spans="1:67" x14ac:dyDescent="0.3">
      <c r="A62" s="1"/>
      <c r="B62" s="24"/>
      <c r="C62" s="87"/>
      <c r="D62" s="87"/>
      <c r="E62" s="88"/>
      <c r="F62" s="89"/>
      <c r="G62" s="90"/>
      <c r="H62" s="88"/>
      <c r="I62" s="91"/>
      <c r="J62" s="87"/>
      <c r="K62" s="88"/>
      <c r="L62" s="91"/>
      <c r="M62" s="87"/>
      <c r="N62" s="91"/>
      <c r="O62" s="91"/>
      <c r="P62" s="91"/>
      <c r="Q62" s="91"/>
      <c r="R62" s="87"/>
      <c r="S62" s="34"/>
      <c r="T62" s="35"/>
      <c r="U62" s="87"/>
      <c r="V62" s="87"/>
      <c r="W62" s="87"/>
      <c r="X62" s="34"/>
      <c r="Y62" s="34"/>
      <c r="Z62" s="34"/>
      <c r="AA62" s="35"/>
      <c r="AB62" s="87"/>
      <c r="AC62" s="88"/>
      <c r="AD62" s="91"/>
      <c r="AE62" s="88"/>
      <c r="AF62" s="88"/>
      <c r="AG62" s="91"/>
      <c r="AH62" s="87"/>
      <c r="AI62" s="88"/>
      <c r="AJ62" s="91"/>
      <c r="AK62" s="88"/>
      <c r="AL62" s="91"/>
      <c r="AO62" s="87"/>
      <c r="AW62" s="88"/>
    </row>
    <row r="63" spans="1:67" x14ac:dyDescent="0.3">
      <c r="A63" s="1"/>
      <c r="B63" s="24"/>
      <c r="C63" s="87"/>
      <c r="D63" s="87"/>
      <c r="E63" s="88"/>
      <c r="F63" s="89"/>
      <c r="G63" s="90"/>
      <c r="H63" s="88"/>
      <c r="I63" s="91"/>
      <c r="J63" s="87"/>
      <c r="K63" s="88"/>
      <c r="L63" s="91"/>
      <c r="M63" s="87"/>
      <c r="N63" s="91"/>
      <c r="O63" s="91"/>
      <c r="P63" s="91"/>
      <c r="Q63" s="91"/>
      <c r="R63" s="87"/>
      <c r="S63" s="34"/>
      <c r="T63" s="35"/>
      <c r="U63" s="87"/>
      <c r="V63" s="87"/>
      <c r="W63" s="87"/>
      <c r="X63" s="34"/>
      <c r="Y63" s="34"/>
      <c r="Z63" s="34"/>
      <c r="AA63" s="35"/>
      <c r="AB63" s="87"/>
      <c r="AC63" s="88"/>
      <c r="AD63" s="91"/>
      <c r="AE63" s="88"/>
      <c r="AF63" s="88"/>
      <c r="AG63" s="91"/>
      <c r="AH63" s="87"/>
      <c r="AI63" s="88"/>
      <c r="AJ63" s="91"/>
      <c r="AK63" s="88"/>
      <c r="AL63" s="91"/>
      <c r="AO63" s="87"/>
      <c r="AW63" s="88"/>
    </row>
    <row r="64" spans="1:67" x14ac:dyDescent="0.3">
      <c r="A64" s="1"/>
      <c r="B64" s="24"/>
      <c r="C64" s="87"/>
      <c r="D64" s="87"/>
      <c r="E64" s="88"/>
      <c r="F64" s="89"/>
      <c r="G64" s="90"/>
      <c r="H64" s="88"/>
      <c r="I64" s="91"/>
      <c r="J64" s="87"/>
      <c r="K64" s="88"/>
      <c r="L64" s="91"/>
      <c r="M64" s="87"/>
      <c r="N64" s="91"/>
      <c r="O64" s="91"/>
      <c r="P64" s="91"/>
      <c r="Q64" s="91"/>
      <c r="R64" s="87"/>
      <c r="S64" s="34"/>
      <c r="T64" s="35"/>
      <c r="U64" s="87"/>
      <c r="V64" s="87"/>
      <c r="W64" s="87"/>
      <c r="X64" s="34"/>
      <c r="Y64" s="34"/>
      <c r="Z64" s="34"/>
      <c r="AA64" s="35"/>
      <c r="AB64" s="87"/>
      <c r="AC64" s="88"/>
      <c r="AD64" s="91"/>
      <c r="AE64" s="88"/>
      <c r="AF64" s="88"/>
      <c r="AG64" s="91"/>
      <c r="AH64" s="87"/>
      <c r="AI64" s="88"/>
      <c r="AJ64" s="91"/>
      <c r="AK64" s="88"/>
      <c r="AL64" s="91"/>
      <c r="AO64" s="87"/>
      <c r="AW64" s="88"/>
    </row>
    <row r="65" spans="1:49" x14ac:dyDescent="0.3">
      <c r="A65" s="1"/>
      <c r="B65" s="24"/>
      <c r="C65" s="87"/>
      <c r="D65" s="87"/>
      <c r="E65" s="88"/>
      <c r="F65" s="89"/>
      <c r="G65" s="90"/>
      <c r="H65" s="88"/>
      <c r="I65" s="91"/>
      <c r="J65" s="87"/>
      <c r="K65" s="88"/>
      <c r="L65" s="91"/>
      <c r="M65" s="87"/>
      <c r="N65" s="91"/>
      <c r="O65" s="91"/>
      <c r="P65" s="91"/>
      <c r="Q65" s="91"/>
      <c r="R65" s="87"/>
      <c r="S65" s="34"/>
      <c r="T65" s="35"/>
      <c r="U65" s="87"/>
      <c r="V65" s="87"/>
      <c r="W65" s="87"/>
      <c r="X65" s="34"/>
      <c r="Y65" s="34"/>
      <c r="Z65" s="34"/>
      <c r="AA65" s="35"/>
      <c r="AB65" s="87"/>
      <c r="AC65" s="88"/>
      <c r="AD65" s="91"/>
      <c r="AE65" s="88"/>
      <c r="AF65" s="88"/>
      <c r="AG65" s="91"/>
      <c r="AH65" s="87"/>
      <c r="AI65" s="88"/>
      <c r="AJ65" s="91"/>
      <c r="AK65" s="88"/>
      <c r="AL65" s="91"/>
      <c r="AO65" s="87"/>
      <c r="AW65" s="88"/>
    </row>
    <row r="66" spans="1:49" x14ac:dyDescent="0.3">
      <c r="A66" s="1"/>
      <c r="B66" s="24"/>
      <c r="C66" s="87"/>
      <c r="D66" s="87"/>
      <c r="E66" s="88"/>
      <c r="F66" s="89"/>
      <c r="G66" s="90"/>
      <c r="H66" s="88"/>
      <c r="I66" s="91"/>
      <c r="J66" s="87"/>
      <c r="K66" s="88"/>
      <c r="L66" s="91"/>
      <c r="M66" s="87"/>
      <c r="N66" s="91"/>
      <c r="O66" s="91"/>
      <c r="P66" s="91"/>
      <c r="Q66" s="91"/>
      <c r="R66" s="87"/>
      <c r="S66" s="34"/>
      <c r="T66" s="35"/>
      <c r="U66" s="87"/>
      <c r="V66" s="87"/>
      <c r="W66" s="87"/>
      <c r="X66" s="34"/>
      <c r="Y66" s="34"/>
      <c r="Z66" s="34"/>
      <c r="AA66" s="35"/>
      <c r="AB66" s="87"/>
      <c r="AC66" s="88"/>
      <c r="AD66" s="91"/>
      <c r="AE66" s="88"/>
      <c r="AF66" s="88"/>
      <c r="AG66" s="91"/>
      <c r="AH66" s="87"/>
      <c r="AI66" s="88"/>
      <c r="AJ66" s="91"/>
      <c r="AK66" s="88"/>
      <c r="AL66" s="91"/>
      <c r="AO66" s="87"/>
      <c r="AW66" s="88"/>
    </row>
    <row r="67" spans="1:49" x14ac:dyDescent="0.3">
      <c r="A67" s="1"/>
      <c r="B67" s="24"/>
      <c r="C67" s="87"/>
      <c r="D67" s="87"/>
      <c r="E67" s="88"/>
      <c r="F67" s="89"/>
      <c r="G67" s="90"/>
      <c r="H67" s="88"/>
      <c r="I67" s="91"/>
      <c r="J67" s="87"/>
      <c r="K67" s="88"/>
      <c r="L67" s="91"/>
      <c r="M67" s="87"/>
      <c r="N67" s="91"/>
      <c r="O67" s="91"/>
      <c r="P67" s="91"/>
      <c r="Q67" s="91"/>
      <c r="R67" s="87"/>
      <c r="S67" s="34"/>
      <c r="T67" s="35"/>
      <c r="U67" s="87"/>
      <c r="V67" s="87"/>
      <c r="W67" s="87"/>
      <c r="X67" s="34"/>
      <c r="Y67" s="34"/>
      <c r="Z67" s="34"/>
      <c r="AA67" s="35"/>
      <c r="AB67" s="87"/>
      <c r="AC67" s="88"/>
      <c r="AD67" s="91"/>
      <c r="AE67" s="88"/>
      <c r="AF67" s="88"/>
      <c r="AG67" s="91"/>
      <c r="AH67" s="87"/>
      <c r="AI67" s="88"/>
      <c r="AJ67" s="91"/>
      <c r="AK67" s="88"/>
      <c r="AL67" s="91"/>
      <c r="AO67" s="87"/>
      <c r="AW67" s="88"/>
    </row>
    <row r="68" spans="1:49" x14ac:dyDescent="0.3">
      <c r="A68" s="1"/>
      <c r="B68" s="24"/>
      <c r="C68" s="87"/>
      <c r="D68" s="87"/>
      <c r="E68" s="88"/>
      <c r="F68" s="89"/>
      <c r="G68" s="90"/>
      <c r="H68" s="88"/>
      <c r="I68" s="91"/>
      <c r="J68" s="87"/>
      <c r="K68" s="88"/>
      <c r="L68" s="91"/>
      <c r="M68" s="87"/>
      <c r="N68" s="91"/>
      <c r="O68" s="91"/>
      <c r="P68" s="91"/>
      <c r="Q68" s="91"/>
      <c r="R68" s="87"/>
      <c r="S68" s="34"/>
      <c r="T68" s="35"/>
      <c r="U68" s="87"/>
      <c r="V68" s="87"/>
      <c r="W68" s="87"/>
      <c r="X68" s="34"/>
      <c r="Y68" s="34"/>
      <c r="Z68" s="34"/>
      <c r="AA68" s="35"/>
      <c r="AB68" s="87"/>
      <c r="AC68" s="88"/>
      <c r="AD68" s="91"/>
      <c r="AE68" s="88"/>
      <c r="AF68" s="88"/>
      <c r="AG68" s="91"/>
      <c r="AH68" s="87"/>
      <c r="AI68" s="88"/>
      <c r="AJ68" s="91"/>
      <c r="AK68" s="88"/>
      <c r="AL68" s="91"/>
      <c r="AO68" s="87"/>
      <c r="AW68" s="88"/>
    </row>
    <row r="69" spans="1:49" x14ac:dyDescent="0.3">
      <c r="A69" s="1"/>
      <c r="B69" s="24"/>
      <c r="C69" s="87"/>
      <c r="D69" s="87"/>
      <c r="E69" s="88"/>
      <c r="F69" s="89"/>
      <c r="G69" s="90"/>
      <c r="H69" s="88"/>
      <c r="I69" s="91"/>
      <c r="J69" s="87"/>
      <c r="K69" s="88"/>
      <c r="L69" s="91"/>
      <c r="M69" s="87"/>
      <c r="N69" s="91"/>
      <c r="O69" s="91"/>
      <c r="P69" s="91"/>
      <c r="Q69" s="91"/>
      <c r="R69" s="87"/>
      <c r="S69" s="34"/>
      <c r="T69" s="35"/>
      <c r="U69" s="87"/>
      <c r="V69" s="87"/>
      <c r="W69" s="87"/>
      <c r="X69" s="34"/>
      <c r="Y69" s="34"/>
      <c r="Z69" s="34"/>
      <c r="AA69" s="35"/>
      <c r="AB69" s="87"/>
      <c r="AC69" s="88"/>
      <c r="AD69" s="91"/>
      <c r="AE69" s="88"/>
      <c r="AF69" s="88"/>
      <c r="AG69" s="91"/>
      <c r="AH69" s="87"/>
      <c r="AI69" s="88"/>
      <c r="AJ69" s="91"/>
      <c r="AK69" s="88"/>
      <c r="AL69" s="91"/>
      <c r="AO69" s="87"/>
      <c r="AW69" s="88"/>
    </row>
    <row r="70" spans="1:49" x14ac:dyDescent="0.3">
      <c r="A70" s="1"/>
      <c r="B70" s="24"/>
      <c r="C70" s="87"/>
      <c r="D70" s="87"/>
      <c r="E70" s="88"/>
      <c r="F70" s="89"/>
      <c r="G70" s="90"/>
      <c r="H70" s="88"/>
      <c r="I70" s="91"/>
      <c r="J70" s="87"/>
      <c r="K70" s="88"/>
      <c r="L70" s="91"/>
      <c r="M70" s="87"/>
      <c r="N70" s="91"/>
      <c r="O70" s="91"/>
      <c r="P70" s="91"/>
      <c r="Q70" s="91"/>
      <c r="R70" s="87"/>
      <c r="S70" s="34"/>
      <c r="T70" s="35"/>
      <c r="U70" s="87"/>
      <c r="V70" s="87"/>
      <c r="W70" s="87"/>
      <c r="X70" s="34"/>
      <c r="Y70" s="34"/>
      <c r="Z70" s="34"/>
      <c r="AA70" s="35"/>
      <c r="AB70" s="87"/>
      <c r="AC70" s="88"/>
      <c r="AD70" s="91"/>
      <c r="AE70" s="88"/>
      <c r="AF70" s="88"/>
      <c r="AG70" s="91"/>
      <c r="AH70" s="87"/>
      <c r="AI70" s="88"/>
      <c r="AJ70" s="91"/>
      <c r="AK70" s="88"/>
      <c r="AL70" s="91"/>
      <c r="AO70" s="87"/>
      <c r="AW70" s="88"/>
    </row>
    <row r="71" spans="1:49" x14ac:dyDescent="0.3">
      <c r="A71" s="1"/>
      <c r="B71" s="24"/>
      <c r="C71" s="87"/>
      <c r="D71" s="87"/>
      <c r="E71" s="88"/>
      <c r="F71" s="89"/>
      <c r="G71" s="90"/>
      <c r="H71" s="88"/>
      <c r="I71" s="91"/>
      <c r="J71" s="87"/>
      <c r="K71" s="88"/>
      <c r="L71" s="91"/>
      <c r="M71" s="87"/>
      <c r="N71" s="91"/>
      <c r="O71" s="91"/>
      <c r="P71" s="91"/>
      <c r="Q71" s="91"/>
      <c r="R71" s="87"/>
      <c r="S71" s="34"/>
      <c r="T71" s="35"/>
      <c r="U71" s="87"/>
      <c r="V71" s="87"/>
      <c r="W71" s="87"/>
      <c r="X71" s="34"/>
      <c r="Y71" s="34"/>
      <c r="Z71" s="34"/>
      <c r="AA71" s="35"/>
      <c r="AB71" s="87"/>
      <c r="AC71" s="88"/>
      <c r="AD71" s="91"/>
      <c r="AE71" s="88"/>
      <c r="AF71" s="88"/>
      <c r="AG71" s="91"/>
      <c r="AH71" s="87"/>
      <c r="AI71" s="88"/>
      <c r="AJ71" s="91"/>
      <c r="AK71" s="88"/>
      <c r="AL71" s="91"/>
      <c r="AO71" s="87"/>
      <c r="AW71" s="88"/>
    </row>
    <row r="72" spans="1:49" x14ac:dyDescent="0.3">
      <c r="A72" s="1"/>
      <c r="B72" s="24"/>
      <c r="C72" s="87"/>
      <c r="D72" s="87"/>
      <c r="E72" s="88"/>
      <c r="F72" s="89"/>
      <c r="G72" s="90"/>
      <c r="H72" s="88"/>
      <c r="I72" s="91"/>
      <c r="J72" s="87"/>
      <c r="K72" s="88"/>
      <c r="L72" s="91"/>
      <c r="M72" s="87"/>
      <c r="N72" s="91"/>
      <c r="O72" s="91"/>
      <c r="P72" s="91"/>
      <c r="Q72" s="91"/>
      <c r="R72" s="87"/>
      <c r="S72" s="34"/>
      <c r="T72" s="35"/>
      <c r="U72" s="87"/>
      <c r="V72" s="87"/>
      <c r="W72" s="87"/>
      <c r="X72" s="34"/>
      <c r="Y72" s="34"/>
      <c r="Z72" s="34"/>
      <c r="AA72" s="35"/>
      <c r="AB72" s="87"/>
      <c r="AC72" s="88"/>
      <c r="AD72" s="91"/>
      <c r="AE72" s="88"/>
      <c r="AF72" s="88"/>
      <c r="AG72" s="91"/>
      <c r="AH72" s="87"/>
      <c r="AI72" s="88"/>
      <c r="AJ72" s="91"/>
      <c r="AK72" s="88"/>
      <c r="AL72" s="91"/>
      <c r="AO72" s="87"/>
      <c r="AW72" s="88"/>
    </row>
    <row r="73" spans="1:49" x14ac:dyDescent="0.3">
      <c r="A73" s="1"/>
      <c r="B73" s="24"/>
      <c r="C73" s="87"/>
      <c r="D73" s="87"/>
      <c r="E73" s="88"/>
      <c r="F73" s="89"/>
      <c r="G73" s="90"/>
      <c r="H73" s="88"/>
      <c r="I73" s="91"/>
      <c r="J73" s="87"/>
      <c r="K73" s="88"/>
      <c r="L73" s="91"/>
      <c r="M73" s="87"/>
      <c r="N73" s="91"/>
      <c r="O73" s="91"/>
      <c r="P73" s="91"/>
      <c r="Q73" s="91"/>
      <c r="R73" s="87"/>
      <c r="S73" s="34"/>
      <c r="T73" s="35"/>
      <c r="U73" s="87"/>
      <c r="V73" s="87"/>
      <c r="W73" s="87"/>
      <c r="X73" s="34"/>
      <c r="Y73" s="34"/>
      <c r="Z73" s="34"/>
      <c r="AA73" s="35"/>
      <c r="AB73" s="87"/>
      <c r="AC73" s="88"/>
      <c r="AD73" s="91"/>
      <c r="AE73" s="88"/>
      <c r="AF73" s="88"/>
      <c r="AG73" s="91"/>
      <c r="AH73" s="87"/>
      <c r="AI73" s="88"/>
      <c r="AJ73" s="91"/>
      <c r="AK73" s="88"/>
      <c r="AL73" s="91"/>
      <c r="AO73" s="87"/>
      <c r="AW73" s="88"/>
    </row>
    <row r="74" spans="1:49" x14ac:dyDescent="0.3">
      <c r="A74" s="1"/>
      <c r="B74" s="19"/>
      <c r="C74" s="87"/>
      <c r="D74" s="87"/>
      <c r="E74" s="88"/>
      <c r="F74" s="89"/>
      <c r="G74" s="90"/>
      <c r="H74" s="88"/>
      <c r="I74" s="91"/>
      <c r="J74" s="87"/>
      <c r="K74" s="88"/>
      <c r="L74" s="91"/>
      <c r="M74" s="87"/>
      <c r="N74" s="91"/>
      <c r="O74" s="91"/>
      <c r="P74" s="91"/>
      <c r="Q74" s="91"/>
      <c r="R74" s="87"/>
      <c r="S74" s="34"/>
      <c r="T74" s="35"/>
      <c r="U74" s="87"/>
      <c r="V74" s="87"/>
      <c r="W74" s="87"/>
      <c r="X74" s="34"/>
      <c r="Y74" s="34"/>
      <c r="Z74" s="34"/>
      <c r="AA74" s="35"/>
      <c r="AB74" s="87"/>
      <c r="AC74" s="88"/>
      <c r="AD74" s="91"/>
      <c r="AE74" s="88"/>
      <c r="AF74" s="88"/>
      <c r="AG74" s="91"/>
      <c r="AH74" s="87"/>
      <c r="AI74" s="88"/>
      <c r="AJ74" s="91"/>
      <c r="AK74" s="88"/>
      <c r="AL74" s="91"/>
      <c r="AO74" s="87"/>
      <c r="AW74" s="88"/>
    </row>
    <row r="75" spans="1:49" x14ac:dyDescent="0.3">
      <c r="A75" s="1"/>
      <c r="C75" s="87"/>
      <c r="D75" s="87"/>
      <c r="E75" s="88"/>
      <c r="F75" s="89"/>
      <c r="G75" s="90"/>
      <c r="H75" s="88"/>
      <c r="I75" s="91"/>
      <c r="J75" s="87"/>
      <c r="K75" s="88"/>
      <c r="L75" s="91"/>
      <c r="M75" s="87"/>
      <c r="N75" s="91"/>
      <c r="O75" s="91"/>
      <c r="P75" s="91"/>
      <c r="Q75" s="91"/>
      <c r="R75" s="87"/>
      <c r="S75" s="34"/>
      <c r="T75" s="35"/>
      <c r="U75" s="87"/>
      <c r="V75" s="87"/>
      <c r="W75" s="87"/>
      <c r="X75" s="34"/>
      <c r="Y75" s="34"/>
      <c r="Z75" s="34"/>
      <c r="AA75" s="35"/>
      <c r="AB75" s="87"/>
      <c r="AC75" s="88"/>
      <c r="AD75" s="91"/>
      <c r="AE75" s="88"/>
      <c r="AF75" s="88"/>
      <c r="AG75" s="91"/>
      <c r="AH75" s="87"/>
      <c r="AI75" s="88"/>
      <c r="AJ75" s="91"/>
      <c r="AK75" s="88"/>
      <c r="AL75" s="91"/>
      <c r="AO75" s="87"/>
      <c r="AW75" s="88"/>
    </row>
    <row r="76" spans="1:49" x14ac:dyDescent="0.3">
      <c r="A76" s="1"/>
      <c r="C76" s="87"/>
      <c r="D76" s="87"/>
      <c r="E76" s="88"/>
      <c r="F76" s="89"/>
      <c r="G76" s="90"/>
      <c r="H76" s="88"/>
      <c r="I76" s="91"/>
      <c r="J76" s="87"/>
      <c r="K76" s="88"/>
      <c r="L76" s="91"/>
      <c r="M76" s="87"/>
      <c r="N76" s="91"/>
      <c r="O76" s="91"/>
      <c r="P76" s="91"/>
      <c r="Q76" s="91"/>
      <c r="R76" s="87"/>
      <c r="S76" s="34"/>
      <c r="T76" s="35"/>
      <c r="U76" s="87"/>
      <c r="V76" s="87"/>
      <c r="W76" s="87"/>
      <c r="X76" s="34"/>
      <c r="Y76" s="34"/>
      <c r="Z76" s="34"/>
      <c r="AA76" s="35"/>
      <c r="AB76" s="87"/>
      <c r="AC76" s="88"/>
      <c r="AD76" s="91"/>
      <c r="AE76" s="88"/>
      <c r="AF76" s="88"/>
      <c r="AG76" s="91"/>
      <c r="AH76" s="87"/>
      <c r="AI76" s="88"/>
      <c r="AJ76" s="91"/>
      <c r="AK76" s="88"/>
      <c r="AL76" s="91"/>
      <c r="AO76" s="87"/>
      <c r="AW76" s="88"/>
    </row>
    <row r="77" spans="1:49" x14ac:dyDescent="0.3">
      <c r="A77" s="1"/>
      <c r="C77" s="87"/>
      <c r="D77" s="87"/>
      <c r="E77" s="88"/>
      <c r="F77" s="89"/>
      <c r="G77" s="90"/>
      <c r="H77" s="88"/>
      <c r="I77" s="91"/>
      <c r="J77" s="87"/>
      <c r="K77" s="88"/>
      <c r="L77" s="91"/>
      <c r="M77" s="87"/>
      <c r="N77" s="91"/>
      <c r="O77" s="91"/>
      <c r="P77" s="91"/>
      <c r="Q77" s="91"/>
      <c r="R77" s="87"/>
      <c r="S77" s="34"/>
      <c r="T77" s="35"/>
      <c r="U77" s="87"/>
      <c r="V77" s="87"/>
      <c r="W77" s="87"/>
      <c r="X77" s="34"/>
      <c r="Y77" s="34"/>
      <c r="Z77" s="34"/>
      <c r="AA77" s="35"/>
      <c r="AB77" s="87"/>
      <c r="AC77" s="88"/>
      <c r="AD77" s="91"/>
      <c r="AE77" s="88"/>
      <c r="AF77" s="88"/>
      <c r="AG77" s="91"/>
      <c r="AH77" s="87"/>
      <c r="AI77" s="88"/>
      <c r="AJ77" s="91"/>
      <c r="AK77" s="88"/>
      <c r="AL77" s="91"/>
      <c r="AO77" s="87"/>
      <c r="AW77" s="88"/>
    </row>
    <row r="78" spans="1:49" x14ac:dyDescent="0.3">
      <c r="A78" s="1"/>
      <c r="C78" s="87"/>
      <c r="D78" s="87"/>
      <c r="E78" s="88"/>
      <c r="F78" s="89"/>
      <c r="G78" s="90"/>
      <c r="H78" s="88"/>
      <c r="I78" s="91"/>
      <c r="J78" s="87"/>
      <c r="K78" s="88"/>
      <c r="L78" s="91"/>
      <c r="M78" s="87"/>
      <c r="N78" s="91"/>
      <c r="O78" s="91"/>
      <c r="P78" s="91"/>
      <c r="Q78" s="91"/>
      <c r="R78" s="87"/>
      <c r="S78" s="34"/>
      <c r="T78" s="35"/>
      <c r="U78" s="87"/>
      <c r="V78" s="87"/>
      <c r="W78" s="87"/>
      <c r="X78" s="34"/>
      <c r="Y78" s="34"/>
      <c r="Z78" s="34"/>
      <c r="AA78" s="35"/>
      <c r="AB78" s="87"/>
      <c r="AC78" s="88"/>
      <c r="AD78" s="91"/>
      <c r="AE78" s="88"/>
      <c r="AF78" s="88"/>
      <c r="AG78" s="91"/>
      <c r="AH78" s="87"/>
      <c r="AI78" s="88"/>
      <c r="AJ78" s="91"/>
      <c r="AK78" s="88"/>
      <c r="AL78" s="91"/>
      <c r="AO78" s="87"/>
      <c r="AW78" s="88"/>
    </row>
    <row r="79" spans="1:49" x14ac:dyDescent="0.3">
      <c r="A79" s="1"/>
      <c r="C79" s="87"/>
      <c r="D79" s="87"/>
      <c r="E79" s="88"/>
      <c r="F79" s="89"/>
      <c r="G79" s="90"/>
      <c r="H79" s="88"/>
      <c r="I79" s="91"/>
      <c r="J79" s="87"/>
      <c r="K79" s="88"/>
      <c r="L79" s="91"/>
      <c r="M79" s="87"/>
      <c r="N79" s="91"/>
      <c r="O79" s="91"/>
      <c r="P79" s="91"/>
      <c r="Q79" s="91"/>
      <c r="S79" s="34"/>
      <c r="T79" s="35"/>
      <c r="W79" s="87"/>
      <c r="X79" s="34"/>
      <c r="Y79" s="34"/>
      <c r="Z79" s="34"/>
      <c r="AA79" s="35"/>
      <c r="AB79" s="87"/>
      <c r="AC79" s="88"/>
      <c r="AD79" s="91"/>
      <c r="AE79" s="88"/>
      <c r="AF79" s="88"/>
      <c r="AG79" s="91"/>
      <c r="AH79" s="87"/>
      <c r="AI79" s="88"/>
      <c r="AJ79" s="91"/>
      <c r="AK79" s="88"/>
      <c r="AL79" s="91"/>
      <c r="AO79" s="87"/>
      <c r="AW79" s="88"/>
    </row>
    <row r="80" spans="1:49" x14ac:dyDescent="0.3">
      <c r="A80" s="1"/>
      <c r="C80" s="87"/>
      <c r="D80" s="87"/>
      <c r="E80" s="88"/>
      <c r="F80" s="89"/>
      <c r="G80" s="90"/>
      <c r="H80" s="88"/>
      <c r="I80" s="91"/>
      <c r="J80" s="87"/>
      <c r="K80" s="88"/>
      <c r="L80" s="91"/>
      <c r="M80" s="87"/>
      <c r="N80" s="91"/>
      <c r="O80" s="91"/>
      <c r="P80" s="91"/>
      <c r="Q80" s="91"/>
      <c r="S80" s="34"/>
      <c r="T80" s="35"/>
      <c r="W80" s="87"/>
      <c r="X80" s="34"/>
      <c r="Y80" s="34"/>
      <c r="Z80" s="34"/>
      <c r="AA80" s="35"/>
      <c r="AB80" s="87"/>
      <c r="AC80" s="88"/>
      <c r="AD80" s="91"/>
      <c r="AE80" s="88"/>
      <c r="AF80" s="88"/>
      <c r="AG80" s="91"/>
      <c r="AH80" s="87"/>
      <c r="AI80" s="88"/>
      <c r="AJ80" s="91"/>
      <c r="AK80" s="88"/>
      <c r="AL80" s="91"/>
      <c r="AO80" s="87"/>
      <c r="AW80" s="88"/>
    </row>
    <row r="81" spans="1:49" x14ac:dyDescent="0.3">
      <c r="A81" s="1"/>
      <c r="C81" s="87"/>
      <c r="D81" s="87"/>
      <c r="E81" s="88"/>
      <c r="F81" s="89"/>
      <c r="G81" s="90"/>
      <c r="H81" s="88"/>
      <c r="I81" s="91"/>
      <c r="J81" s="87"/>
      <c r="K81" s="88"/>
      <c r="L81" s="91"/>
      <c r="M81" s="87"/>
      <c r="N81" s="91"/>
      <c r="O81" s="91"/>
      <c r="P81" s="91"/>
      <c r="Q81" s="91"/>
      <c r="S81" s="34"/>
      <c r="T81" s="35"/>
      <c r="W81" s="87"/>
      <c r="X81" s="34"/>
      <c r="Y81" s="34"/>
      <c r="Z81" s="34"/>
      <c r="AA81" s="35"/>
      <c r="AB81" s="87"/>
      <c r="AC81" s="88"/>
      <c r="AD81" s="91"/>
      <c r="AE81" s="88"/>
      <c r="AF81" s="88"/>
      <c r="AG81" s="91"/>
      <c r="AH81" s="87"/>
      <c r="AI81" s="88"/>
      <c r="AJ81" s="91"/>
      <c r="AK81" s="88"/>
      <c r="AL81" s="91"/>
      <c r="AO81" s="87"/>
      <c r="AW81" s="88"/>
    </row>
    <row r="82" spans="1:49" x14ac:dyDescent="0.3">
      <c r="A82" s="1"/>
      <c r="C82" s="87"/>
      <c r="D82" s="87"/>
      <c r="E82" s="88"/>
      <c r="F82" s="89"/>
      <c r="G82" s="90"/>
      <c r="H82" s="88"/>
      <c r="I82" s="91"/>
      <c r="J82" s="87"/>
      <c r="K82" s="88"/>
      <c r="L82" s="91"/>
      <c r="M82" s="87"/>
      <c r="N82" s="91"/>
      <c r="O82" s="91"/>
      <c r="P82" s="91"/>
      <c r="Q82" s="91"/>
      <c r="S82" s="34"/>
      <c r="T82" s="35"/>
      <c r="W82" s="87"/>
      <c r="X82" s="34"/>
      <c r="Y82" s="34"/>
      <c r="Z82" s="34"/>
      <c r="AA82" s="35"/>
      <c r="AB82" s="87"/>
      <c r="AC82" s="88"/>
      <c r="AD82" s="91"/>
      <c r="AE82" s="88"/>
      <c r="AF82" s="88"/>
      <c r="AG82" s="91"/>
      <c r="AH82" s="87"/>
      <c r="AI82" s="88"/>
      <c r="AJ82" s="91"/>
      <c r="AK82" s="88"/>
      <c r="AL82" s="91"/>
      <c r="AO82" s="87"/>
      <c r="AW82" s="88"/>
    </row>
    <row r="83" spans="1:49" x14ac:dyDescent="0.3">
      <c r="A83" s="1"/>
      <c r="C83" s="87"/>
      <c r="D83" s="87"/>
      <c r="E83" s="88"/>
      <c r="F83" s="89"/>
      <c r="G83" s="90"/>
      <c r="H83" s="88"/>
      <c r="I83" s="91"/>
      <c r="J83" s="87"/>
      <c r="K83" s="88"/>
      <c r="L83" s="91"/>
      <c r="M83" s="87"/>
      <c r="N83" s="91"/>
      <c r="O83" s="91"/>
      <c r="P83" s="91"/>
      <c r="Q83" s="91"/>
      <c r="S83" s="34"/>
      <c r="T83" s="35"/>
      <c r="W83" s="87"/>
      <c r="X83" s="34"/>
      <c r="Y83" s="34"/>
      <c r="Z83" s="34"/>
      <c r="AA83" s="35"/>
      <c r="AB83" s="87"/>
      <c r="AC83" s="88"/>
      <c r="AD83" s="91"/>
      <c r="AE83" s="88"/>
      <c r="AF83" s="88"/>
      <c r="AG83" s="91"/>
      <c r="AH83" s="87"/>
      <c r="AI83" s="88"/>
      <c r="AJ83" s="91"/>
      <c r="AK83" s="88"/>
      <c r="AL83" s="91"/>
      <c r="AO83" s="87"/>
      <c r="AW83" s="88"/>
    </row>
    <row r="84" spans="1:49" x14ac:dyDescent="0.3">
      <c r="A84" s="1"/>
      <c r="C84" s="87"/>
      <c r="D84" s="87"/>
      <c r="E84" s="88"/>
      <c r="F84" s="89"/>
      <c r="G84" s="90"/>
      <c r="H84" s="88"/>
      <c r="I84" s="91"/>
      <c r="J84" s="87"/>
      <c r="K84" s="88"/>
      <c r="L84" s="91"/>
      <c r="M84" s="87"/>
      <c r="N84" s="91"/>
      <c r="O84" s="91"/>
      <c r="P84" s="91"/>
      <c r="Q84" s="91"/>
      <c r="S84" s="34"/>
      <c r="T84" s="35"/>
      <c r="W84" s="87"/>
      <c r="X84" s="34"/>
      <c r="Y84" s="34"/>
      <c r="Z84" s="34"/>
      <c r="AA84" s="35"/>
      <c r="AB84" s="87"/>
      <c r="AC84" s="88"/>
      <c r="AD84" s="91"/>
      <c r="AE84" s="88"/>
      <c r="AF84" s="88"/>
      <c r="AG84" s="91"/>
      <c r="AH84" s="87"/>
      <c r="AI84" s="88"/>
      <c r="AJ84" s="91"/>
      <c r="AK84" s="88"/>
      <c r="AL84" s="91"/>
      <c r="AO84" s="87"/>
      <c r="AW84" s="88"/>
    </row>
    <row r="85" spans="1:49" x14ac:dyDescent="0.3">
      <c r="A85" s="1"/>
      <c r="C85" s="87"/>
      <c r="D85" s="87"/>
      <c r="E85" s="88"/>
      <c r="F85" s="89"/>
      <c r="G85" s="90"/>
      <c r="H85" s="88"/>
      <c r="I85" s="91"/>
      <c r="J85" s="87"/>
      <c r="K85" s="88"/>
      <c r="L85" s="91"/>
      <c r="M85" s="87"/>
      <c r="N85" s="91"/>
      <c r="O85" s="91"/>
      <c r="P85" s="91"/>
      <c r="Q85" s="91"/>
      <c r="S85" s="34"/>
      <c r="T85" s="35"/>
      <c r="W85" s="87"/>
      <c r="X85" s="34"/>
      <c r="Y85" s="34"/>
      <c r="Z85" s="34"/>
      <c r="AA85" s="35"/>
      <c r="AB85" s="87"/>
      <c r="AC85" s="88"/>
      <c r="AD85" s="91"/>
      <c r="AE85" s="88"/>
      <c r="AF85" s="88"/>
      <c r="AG85" s="91"/>
      <c r="AH85" s="87"/>
      <c r="AI85" s="88"/>
      <c r="AJ85" s="91"/>
      <c r="AK85" s="88"/>
      <c r="AL85" s="91"/>
      <c r="AO85" s="87"/>
      <c r="AW85" s="88"/>
    </row>
    <row r="86" spans="1:49" x14ac:dyDescent="0.3">
      <c r="A86" s="1"/>
      <c r="C86" s="87"/>
      <c r="D86" s="87"/>
      <c r="E86" s="88"/>
      <c r="F86" s="89"/>
      <c r="G86" s="90"/>
      <c r="H86" s="88"/>
      <c r="I86" s="91"/>
      <c r="J86" s="87"/>
      <c r="K86" s="88"/>
      <c r="L86" s="91"/>
      <c r="M86" s="87"/>
      <c r="N86" s="91"/>
      <c r="O86" s="91"/>
      <c r="P86" s="91"/>
      <c r="Q86" s="91"/>
      <c r="S86" s="34"/>
      <c r="T86" s="35"/>
      <c r="W86" s="87"/>
      <c r="X86" s="34"/>
      <c r="Y86" s="34"/>
      <c r="Z86" s="34"/>
      <c r="AA86" s="35"/>
      <c r="AB86" s="87"/>
      <c r="AC86" s="88"/>
      <c r="AD86" s="91"/>
      <c r="AE86" s="88"/>
      <c r="AF86" s="88"/>
      <c r="AG86" s="91"/>
      <c r="AH86" s="87"/>
      <c r="AI86" s="88"/>
      <c r="AJ86" s="91"/>
      <c r="AK86" s="88"/>
      <c r="AL86" s="91"/>
      <c r="AO86" s="87"/>
      <c r="AW86" s="88"/>
    </row>
    <row r="87" spans="1:49" x14ac:dyDescent="0.3">
      <c r="A87" s="1"/>
      <c r="C87" s="87"/>
      <c r="D87" s="87"/>
      <c r="E87" s="88"/>
      <c r="F87" s="89"/>
      <c r="G87" s="90"/>
      <c r="H87" s="88"/>
      <c r="I87" s="91"/>
      <c r="J87" s="87"/>
      <c r="K87" s="88"/>
      <c r="L87" s="91"/>
      <c r="M87" s="87"/>
      <c r="N87" s="91"/>
      <c r="O87" s="91"/>
      <c r="P87" s="91"/>
      <c r="Q87" s="91"/>
      <c r="S87" s="34"/>
      <c r="T87" s="35"/>
      <c r="W87" s="87"/>
      <c r="X87" s="34"/>
      <c r="Y87" s="34"/>
      <c r="Z87" s="34"/>
      <c r="AA87" s="35"/>
      <c r="AB87" s="87"/>
      <c r="AC87" s="88"/>
      <c r="AD87" s="91"/>
      <c r="AE87" s="88"/>
      <c r="AF87" s="88"/>
      <c r="AG87" s="91"/>
      <c r="AH87" s="87"/>
      <c r="AI87" s="88"/>
      <c r="AJ87" s="91"/>
      <c r="AK87" s="88"/>
      <c r="AL87" s="91"/>
      <c r="AO87" s="87"/>
      <c r="AW87" s="88"/>
    </row>
    <row r="88" spans="1:49" x14ac:dyDescent="0.3">
      <c r="A88" s="1"/>
      <c r="C88" s="87"/>
      <c r="D88" s="87"/>
      <c r="E88" s="88"/>
      <c r="F88" s="89"/>
      <c r="G88" s="90"/>
      <c r="H88" s="88"/>
      <c r="I88" s="91"/>
      <c r="J88" s="87"/>
      <c r="K88" s="88"/>
      <c r="L88" s="91"/>
      <c r="M88" s="87"/>
      <c r="N88" s="91"/>
      <c r="O88" s="91"/>
      <c r="P88" s="91"/>
      <c r="Q88" s="91"/>
      <c r="S88" s="34"/>
      <c r="T88" s="35"/>
      <c r="W88" s="87"/>
      <c r="X88" s="34"/>
      <c r="Y88" s="34"/>
      <c r="Z88" s="34"/>
      <c r="AA88" s="35"/>
      <c r="AB88" s="87"/>
      <c r="AC88" s="88"/>
      <c r="AD88" s="91"/>
      <c r="AE88" s="88"/>
      <c r="AF88" s="88"/>
      <c r="AG88" s="91"/>
      <c r="AH88" s="87"/>
      <c r="AI88" s="88"/>
      <c r="AJ88" s="91"/>
      <c r="AK88" s="88"/>
      <c r="AL88" s="91"/>
      <c r="AO88" s="87"/>
      <c r="AW88" s="88"/>
    </row>
    <row r="89" spans="1:49" x14ac:dyDescent="0.3">
      <c r="A89" s="1"/>
      <c r="C89" s="87"/>
      <c r="D89" s="87"/>
      <c r="E89" s="88"/>
      <c r="F89" s="89"/>
      <c r="G89" s="90"/>
      <c r="H89" s="88"/>
      <c r="I89" s="91"/>
      <c r="J89" s="87"/>
      <c r="K89" s="88"/>
      <c r="L89" s="91"/>
      <c r="M89" s="87"/>
      <c r="N89" s="91"/>
      <c r="O89" s="91"/>
      <c r="P89" s="91"/>
      <c r="Q89" s="91"/>
      <c r="S89" s="34"/>
      <c r="T89" s="35"/>
      <c r="W89" s="87"/>
      <c r="X89" s="34"/>
      <c r="Y89" s="34"/>
      <c r="Z89" s="34"/>
      <c r="AA89" s="35"/>
      <c r="AB89" s="87"/>
      <c r="AC89" s="88"/>
      <c r="AD89" s="91"/>
      <c r="AE89" s="88"/>
      <c r="AF89" s="88"/>
      <c r="AG89" s="91"/>
      <c r="AH89" s="87"/>
      <c r="AI89" s="88"/>
      <c r="AJ89" s="91"/>
      <c r="AK89" s="88"/>
      <c r="AL89" s="91"/>
      <c r="AO89" s="87"/>
      <c r="AW89" s="88"/>
    </row>
    <row r="90" spans="1:49" x14ac:dyDescent="0.3">
      <c r="A90" s="1"/>
      <c r="C90" s="87"/>
      <c r="D90" s="87"/>
      <c r="E90" s="88"/>
      <c r="F90" s="89"/>
      <c r="G90" s="90"/>
      <c r="H90" s="88"/>
      <c r="I90" s="91"/>
      <c r="J90" s="87"/>
      <c r="K90" s="88"/>
      <c r="L90" s="91"/>
      <c r="M90" s="87"/>
      <c r="N90" s="91"/>
      <c r="O90" s="91"/>
      <c r="P90" s="91"/>
      <c r="Q90" s="91"/>
      <c r="S90" s="34"/>
      <c r="T90" s="35"/>
      <c r="W90" s="87"/>
      <c r="X90" s="34"/>
      <c r="Y90" s="34"/>
      <c r="Z90" s="34"/>
      <c r="AA90" s="35"/>
      <c r="AB90" s="87"/>
      <c r="AC90" s="88"/>
      <c r="AD90" s="91"/>
      <c r="AE90" s="88"/>
      <c r="AF90" s="88"/>
      <c r="AG90" s="91"/>
      <c r="AH90" s="87"/>
      <c r="AI90" s="88"/>
      <c r="AJ90" s="91"/>
      <c r="AK90" s="88"/>
      <c r="AL90" s="91"/>
      <c r="AO90" s="87"/>
      <c r="AW90" s="88"/>
    </row>
    <row r="91" spans="1:49" x14ac:dyDescent="0.3">
      <c r="A91" s="1"/>
      <c r="C91" s="87"/>
      <c r="D91" s="87"/>
      <c r="E91" s="88"/>
      <c r="F91" s="89"/>
      <c r="G91" s="90"/>
      <c r="H91" s="88"/>
      <c r="I91" s="91"/>
      <c r="J91" s="87"/>
      <c r="K91" s="88"/>
      <c r="L91" s="91"/>
      <c r="M91" s="87"/>
      <c r="N91" s="91"/>
      <c r="O91" s="91"/>
      <c r="P91" s="91"/>
      <c r="Q91" s="91"/>
      <c r="S91" s="34"/>
      <c r="T91" s="35"/>
      <c r="W91" s="87"/>
      <c r="X91" s="34"/>
      <c r="Y91" s="34"/>
      <c r="Z91" s="34"/>
      <c r="AA91" s="35"/>
      <c r="AB91" s="87"/>
      <c r="AC91" s="88"/>
      <c r="AD91" s="91"/>
      <c r="AE91" s="88"/>
      <c r="AF91" s="88"/>
      <c r="AG91" s="91"/>
      <c r="AH91" s="87"/>
      <c r="AI91" s="88"/>
      <c r="AJ91" s="91"/>
      <c r="AK91" s="88"/>
      <c r="AL91" s="91"/>
      <c r="AO91" s="87"/>
      <c r="AW91" s="88"/>
    </row>
    <row r="92" spans="1:49" x14ac:dyDescent="0.3">
      <c r="A92" s="1"/>
      <c r="C92" s="87"/>
      <c r="D92" s="87"/>
      <c r="E92" s="88"/>
      <c r="F92" s="89"/>
      <c r="G92" s="90"/>
      <c r="H92" s="88"/>
      <c r="I92" s="91"/>
      <c r="J92" s="87"/>
      <c r="K92" s="88"/>
      <c r="L92" s="91"/>
      <c r="M92" s="87"/>
      <c r="N92" s="91"/>
      <c r="O92" s="91"/>
      <c r="P92" s="91"/>
      <c r="Q92" s="91"/>
      <c r="S92" s="34"/>
      <c r="T92" s="35"/>
      <c r="W92" s="87"/>
      <c r="X92" s="34"/>
      <c r="Y92" s="34"/>
      <c r="Z92" s="34"/>
      <c r="AA92" s="35"/>
      <c r="AB92" s="87"/>
      <c r="AC92" s="88"/>
      <c r="AD92" s="91"/>
      <c r="AE92" s="88"/>
      <c r="AF92" s="88"/>
      <c r="AG92" s="91"/>
      <c r="AH92" s="87"/>
      <c r="AI92" s="88"/>
      <c r="AJ92" s="91"/>
      <c r="AK92" s="88"/>
      <c r="AL92" s="91"/>
      <c r="AO92" s="87"/>
      <c r="AW92" s="88"/>
    </row>
    <row r="93" spans="1:49" x14ac:dyDescent="0.3">
      <c r="A93" s="1"/>
      <c r="C93" s="87"/>
      <c r="D93" s="87"/>
      <c r="E93" s="88"/>
      <c r="F93" s="89"/>
      <c r="G93" s="90"/>
      <c r="H93" s="88"/>
      <c r="I93" s="91"/>
      <c r="J93" s="87"/>
      <c r="K93" s="88"/>
      <c r="L93" s="91"/>
      <c r="M93" s="87"/>
      <c r="N93" s="91"/>
      <c r="O93" s="91"/>
      <c r="P93" s="91"/>
      <c r="Q93" s="91"/>
      <c r="S93" s="34"/>
      <c r="T93" s="35"/>
      <c r="W93" s="87"/>
      <c r="X93" s="34"/>
      <c r="Y93" s="34"/>
      <c r="Z93" s="34"/>
      <c r="AA93" s="35"/>
      <c r="AB93" s="87"/>
      <c r="AC93" s="88"/>
      <c r="AD93" s="91"/>
      <c r="AE93" s="88"/>
      <c r="AF93" s="88"/>
      <c r="AG93" s="91"/>
      <c r="AH93" s="87"/>
      <c r="AI93" s="88"/>
      <c r="AJ93" s="91"/>
      <c r="AK93" s="88"/>
      <c r="AL93" s="91"/>
      <c r="AO93" s="87"/>
      <c r="AW93" s="88"/>
    </row>
    <row r="94" spans="1:49" x14ac:dyDescent="0.3">
      <c r="A94" s="1"/>
      <c r="C94" s="87"/>
      <c r="D94" s="87"/>
      <c r="E94" s="88"/>
      <c r="F94" s="89"/>
      <c r="G94" s="90"/>
      <c r="H94" s="88"/>
      <c r="I94" s="91"/>
      <c r="J94" s="87"/>
      <c r="K94" s="88"/>
      <c r="L94" s="91"/>
      <c r="M94" s="87"/>
      <c r="N94" s="91"/>
      <c r="O94" s="91"/>
      <c r="P94" s="91"/>
      <c r="Q94" s="91"/>
      <c r="S94" s="34"/>
      <c r="T94" s="35"/>
      <c r="W94" s="87"/>
      <c r="X94" s="34"/>
      <c r="Y94" s="34"/>
      <c r="Z94" s="34"/>
      <c r="AA94" s="35"/>
      <c r="AB94" s="87"/>
      <c r="AC94" s="88"/>
      <c r="AD94" s="91"/>
      <c r="AE94" s="88"/>
      <c r="AF94" s="88"/>
      <c r="AG94" s="91"/>
      <c r="AH94" s="87"/>
      <c r="AI94" s="88"/>
      <c r="AJ94" s="91"/>
      <c r="AK94" s="88"/>
      <c r="AL94" s="91"/>
      <c r="AO94" s="87"/>
      <c r="AW94" s="88"/>
    </row>
    <row r="95" spans="1:49" x14ac:dyDescent="0.3">
      <c r="A95" s="1"/>
      <c r="C95" s="87"/>
      <c r="D95" s="87"/>
      <c r="E95" s="88"/>
      <c r="F95" s="89"/>
      <c r="G95" s="90"/>
      <c r="H95" s="88"/>
      <c r="I95" s="91"/>
      <c r="J95" s="87"/>
      <c r="K95" s="88"/>
      <c r="L95" s="91"/>
      <c r="M95" s="87"/>
      <c r="N95" s="91"/>
      <c r="O95" s="91"/>
      <c r="P95" s="91"/>
      <c r="Q95" s="91"/>
      <c r="S95" s="34"/>
      <c r="T95" s="35"/>
      <c r="W95" s="87"/>
      <c r="X95" s="34"/>
      <c r="Y95" s="34"/>
      <c r="Z95" s="34"/>
      <c r="AA95" s="35"/>
      <c r="AB95" s="87"/>
      <c r="AC95" s="88"/>
      <c r="AD95" s="91"/>
      <c r="AE95" s="88"/>
      <c r="AF95" s="88"/>
      <c r="AG95" s="91"/>
      <c r="AH95" s="87"/>
      <c r="AI95" s="88"/>
      <c r="AJ95" s="91"/>
      <c r="AK95" s="88"/>
      <c r="AL95" s="91"/>
      <c r="AO95" s="87"/>
      <c r="AW95" s="88"/>
    </row>
    <row r="96" spans="1:49" x14ac:dyDescent="0.3">
      <c r="A96" s="1"/>
      <c r="C96" s="87"/>
      <c r="D96" s="87"/>
      <c r="E96" s="88"/>
      <c r="F96" s="89"/>
      <c r="G96" s="90"/>
      <c r="H96" s="88"/>
      <c r="I96" s="91"/>
      <c r="J96" s="87"/>
      <c r="K96" s="88"/>
      <c r="L96" s="91"/>
      <c r="M96" s="87"/>
      <c r="N96" s="91"/>
      <c r="O96" s="91"/>
      <c r="P96" s="91"/>
      <c r="Q96" s="91"/>
      <c r="S96" s="34"/>
      <c r="T96" s="35"/>
      <c r="W96" s="87"/>
      <c r="X96" s="34"/>
      <c r="Y96" s="34"/>
      <c r="Z96" s="34"/>
      <c r="AA96" s="35"/>
      <c r="AB96" s="87"/>
      <c r="AC96" s="88"/>
      <c r="AD96" s="91"/>
      <c r="AE96" s="88"/>
      <c r="AF96" s="88"/>
      <c r="AG96" s="91"/>
      <c r="AH96" s="87"/>
      <c r="AI96" s="88"/>
      <c r="AJ96" s="91"/>
      <c r="AK96" s="88"/>
      <c r="AL96" s="91"/>
      <c r="AO96" s="87"/>
      <c r="AW96" s="88"/>
    </row>
    <row r="97" spans="1:49" x14ac:dyDescent="0.3">
      <c r="A97" s="1"/>
      <c r="C97" s="87"/>
      <c r="D97" s="87"/>
      <c r="E97" s="88"/>
      <c r="F97" s="89"/>
      <c r="G97" s="90"/>
      <c r="H97" s="88"/>
      <c r="I97" s="91"/>
      <c r="J97" s="87"/>
      <c r="K97" s="88"/>
      <c r="L97" s="91"/>
      <c r="M97" s="87"/>
      <c r="N97" s="91"/>
      <c r="O97" s="91"/>
      <c r="P97" s="91"/>
      <c r="Q97" s="91"/>
      <c r="S97" s="34"/>
      <c r="T97" s="35"/>
      <c r="W97" s="87"/>
      <c r="X97" s="34"/>
      <c r="Y97" s="34"/>
      <c r="Z97" s="34"/>
      <c r="AA97" s="35"/>
      <c r="AB97" s="87"/>
      <c r="AC97" s="88"/>
      <c r="AD97" s="91"/>
      <c r="AE97" s="88"/>
      <c r="AF97" s="88"/>
      <c r="AG97" s="91"/>
      <c r="AH97" s="87"/>
      <c r="AI97" s="88"/>
      <c r="AJ97" s="91"/>
      <c r="AK97" s="88"/>
      <c r="AL97" s="91"/>
      <c r="AO97" s="87"/>
      <c r="AW97" s="88"/>
    </row>
    <row r="98" spans="1:49" x14ac:dyDescent="0.3">
      <c r="A98" s="1"/>
      <c r="C98" s="87"/>
      <c r="D98" s="87"/>
      <c r="E98" s="88"/>
      <c r="F98" s="89"/>
      <c r="G98" s="90"/>
      <c r="H98" s="88"/>
      <c r="I98" s="91"/>
      <c r="J98" s="87"/>
      <c r="K98" s="88"/>
      <c r="L98" s="91"/>
      <c r="M98" s="87"/>
      <c r="N98" s="91"/>
      <c r="O98" s="91"/>
      <c r="P98" s="91"/>
      <c r="Q98" s="91"/>
      <c r="S98" s="34"/>
      <c r="T98" s="35"/>
      <c r="W98" s="87"/>
      <c r="X98" s="34"/>
      <c r="Y98" s="34"/>
      <c r="Z98" s="34"/>
      <c r="AA98" s="35"/>
      <c r="AB98" s="87"/>
      <c r="AC98" s="88"/>
      <c r="AD98" s="91"/>
      <c r="AE98" s="88"/>
      <c r="AF98" s="88"/>
      <c r="AG98" s="91"/>
      <c r="AH98" s="87"/>
      <c r="AI98" s="88"/>
      <c r="AJ98" s="91"/>
      <c r="AK98" s="88"/>
      <c r="AL98" s="91"/>
      <c r="AO98" s="87"/>
      <c r="AW98" s="88"/>
    </row>
    <row r="99" spans="1:49" x14ac:dyDescent="0.3">
      <c r="A99" s="1"/>
      <c r="C99" s="87"/>
      <c r="D99" s="87"/>
      <c r="E99" s="88"/>
      <c r="F99" s="89"/>
      <c r="G99" s="90"/>
      <c r="H99" s="88"/>
      <c r="I99" s="91"/>
      <c r="J99" s="87"/>
      <c r="K99" s="88"/>
      <c r="L99" s="91"/>
      <c r="M99" s="87"/>
      <c r="N99" s="91"/>
      <c r="O99" s="91"/>
      <c r="P99" s="91"/>
      <c r="Q99" s="91"/>
      <c r="S99" s="34"/>
      <c r="T99" s="35"/>
      <c r="W99" s="87"/>
      <c r="X99" s="34"/>
      <c r="Y99" s="34"/>
      <c r="Z99" s="34"/>
      <c r="AA99" s="35"/>
      <c r="AB99" s="87"/>
      <c r="AC99" s="88"/>
      <c r="AD99" s="91"/>
      <c r="AE99" s="88"/>
      <c r="AF99" s="88"/>
      <c r="AG99" s="91"/>
      <c r="AH99" s="87"/>
      <c r="AI99" s="88"/>
      <c r="AJ99" s="91"/>
      <c r="AK99" s="88"/>
      <c r="AL99" s="91"/>
      <c r="AO99" s="87"/>
      <c r="AW99" s="88"/>
    </row>
    <row r="100" spans="1:49" x14ac:dyDescent="0.3">
      <c r="A100" s="1"/>
      <c r="C100" s="87"/>
      <c r="D100" s="87"/>
      <c r="E100" s="88"/>
      <c r="F100" s="89"/>
      <c r="G100" s="90"/>
      <c r="H100" s="88"/>
      <c r="I100" s="91"/>
      <c r="J100" s="87"/>
      <c r="K100" s="88"/>
      <c r="L100" s="91"/>
      <c r="M100" s="87"/>
      <c r="N100" s="91"/>
      <c r="O100" s="91"/>
      <c r="P100" s="91"/>
      <c r="Q100" s="91"/>
      <c r="S100" s="34"/>
      <c r="T100" s="35"/>
      <c r="W100" s="87"/>
      <c r="X100" s="34"/>
      <c r="Y100" s="34"/>
      <c r="Z100" s="34"/>
      <c r="AA100" s="35"/>
      <c r="AB100" s="87"/>
      <c r="AC100" s="88"/>
      <c r="AD100" s="91"/>
      <c r="AE100" s="88"/>
      <c r="AF100" s="88"/>
      <c r="AG100" s="91"/>
      <c r="AH100" s="87"/>
      <c r="AI100" s="88"/>
      <c r="AJ100" s="91"/>
      <c r="AK100" s="88"/>
      <c r="AL100" s="91"/>
      <c r="AO100" s="87"/>
      <c r="AW100" s="88"/>
    </row>
    <row r="101" spans="1:49" x14ac:dyDescent="0.3">
      <c r="A101" s="1"/>
      <c r="C101" s="87"/>
      <c r="D101" s="87"/>
      <c r="E101" s="88"/>
      <c r="F101" s="89"/>
      <c r="G101" s="90"/>
      <c r="H101" s="88"/>
      <c r="I101" s="91"/>
      <c r="J101" s="87"/>
      <c r="K101" s="88"/>
      <c r="L101" s="91"/>
      <c r="M101" s="87"/>
      <c r="N101" s="91"/>
      <c r="O101" s="91"/>
      <c r="P101" s="91"/>
      <c r="Q101" s="91"/>
      <c r="S101" s="34"/>
      <c r="T101" s="35"/>
      <c r="W101" s="87"/>
      <c r="X101" s="34"/>
      <c r="Y101" s="34"/>
      <c r="Z101" s="34"/>
      <c r="AA101" s="35"/>
      <c r="AB101" s="87"/>
      <c r="AC101" s="88"/>
      <c r="AD101" s="91"/>
      <c r="AE101" s="88"/>
      <c r="AF101" s="88"/>
      <c r="AG101" s="91"/>
      <c r="AH101" s="87"/>
      <c r="AI101" s="88"/>
      <c r="AJ101" s="91"/>
      <c r="AK101" s="88"/>
      <c r="AL101" s="91"/>
      <c r="AO101" s="87"/>
      <c r="AW101" s="88"/>
    </row>
    <row r="102" spans="1:49" x14ac:dyDescent="0.3">
      <c r="A102" s="1"/>
      <c r="C102" s="87"/>
      <c r="D102" s="87"/>
      <c r="E102" s="88"/>
      <c r="F102" s="89"/>
      <c r="G102" s="90"/>
      <c r="H102" s="88"/>
      <c r="I102" s="91"/>
      <c r="J102" s="87"/>
      <c r="K102" s="88"/>
      <c r="L102" s="91"/>
      <c r="M102" s="87"/>
      <c r="N102" s="91"/>
      <c r="O102" s="91"/>
      <c r="P102" s="91"/>
      <c r="Q102" s="91"/>
      <c r="S102" s="34"/>
      <c r="T102" s="35"/>
      <c r="W102" s="87"/>
      <c r="X102" s="34"/>
      <c r="Y102" s="34"/>
      <c r="Z102" s="34"/>
      <c r="AA102" s="35"/>
      <c r="AB102" s="87"/>
      <c r="AC102" s="88"/>
      <c r="AD102" s="91"/>
      <c r="AE102" s="88"/>
      <c r="AF102" s="88"/>
      <c r="AG102" s="91"/>
      <c r="AH102" s="87"/>
      <c r="AI102" s="88"/>
      <c r="AJ102" s="91"/>
      <c r="AK102" s="88"/>
      <c r="AL102" s="91"/>
      <c r="AO102" s="87"/>
      <c r="AW102" s="88"/>
    </row>
    <row r="103" spans="1:49" x14ac:dyDescent="0.3">
      <c r="A103" s="1"/>
      <c r="C103" s="87"/>
      <c r="D103" s="87"/>
      <c r="E103" s="88"/>
      <c r="F103" s="89"/>
      <c r="G103" s="90"/>
      <c r="H103" s="88"/>
      <c r="I103" s="91"/>
      <c r="J103" s="87"/>
      <c r="K103" s="88"/>
      <c r="L103" s="91"/>
      <c r="M103" s="87"/>
      <c r="N103" s="91"/>
      <c r="O103" s="91"/>
      <c r="P103" s="91"/>
      <c r="Q103" s="91"/>
      <c r="S103" s="34"/>
      <c r="T103" s="35"/>
      <c r="W103" s="87"/>
      <c r="X103" s="34"/>
      <c r="Y103" s="34"/>
      <c r="Z103" s="34"/>
      <c r="AA103" s="35"/>
      <c r="AB103" s="87"/>
      <c r="AC103" s="88"/>
      <c r="AD103" s="91"/>
      <c r="AE103" s="88"/>
      <c r="AF103" s="88"/>
      <c r="AG103" s="91"/>
      <c r="AH103" s="87"/>
      <c r="AI103" s="88"/>
      <c r="AJ103" s="91"/>
      <c r="AK103" s="88"/>
      <c r="AL103" s="91"/>
      <c r="AO103" s="87"/>
      <c r="AW103" s="88"/>
    </row>
    <row r="104" spans="1:49" x14ac:dyDescent="0.3">
      <c r="A104" s="1"/>
      <c r="C104" s="87"/>
      <c r="D104" s="87"/>
      <c r="E104" s="88"/>
      <c r="F104" s="89"/>
      <c r="G104" s="90"/>
      <c r="H104" s="88"/>
      <c r="I104" s="91"/>
      <c r="J104" s="87"/>
      <c r="K104" s="88"/>
      <c r="L104" s="91"/>
      <c r="M104" s="87"/>
      <c r="N104" s="91"/>
      <c r="O104" s="91"/>
      <c r="P104" s="91"/>
      <c r="Q104" s="91"/>
      <c r="S104" s="34"/>
      <c r="T104" s="35"/>
      <c r="W104" s="87"/>
      <c r="X104" s="34"/>
      <c r="Y104" s="34"/>
      <c r="Z104" s="34"/>
      <c r="AA104" s="35"/>
      <c r="AB104" s="87"/>
      <c r="AC104" s="88"/>
      <c r="AD104" s="91"/>
      <c r="AE104" s="88"/>
      <c r="AF104" s="88"/>
      <c r="AG104" s="91"/>
      <c r="AH104" s="87"/>
      <c r="AI104" s="88"/>
      <c r="AJ104" s="91"/>
      <c r="AK104" s="88"/>
      <c r="AL104" s="91"/>
      <c r="AO104" s="87"/>
      <c r="AW104" s="88"/>
    </row>
    <row r="105" spans="1:49" x14ac:dyDescent="0.3">
      <c r="A105" s="1"/>
      <c r="C105" s="87"/>
      <c r="D105" s="87"/>
      <c r="E105" s="88"/>
      <c r="F105" s="89"/>
      <c r="G105" s="90"/>
      <c r="H105" s="88"/>
      <c r="I105" s="91"/>
      <c r="J105" s="87"/>
      <c r="K105" s="88"/>
      <c r="L105" s="91"/>
      <c r="M105" s="87"/>
      <c r="N105" s="91"/>
      <c r="O105" s="91"/>
      <c r="P105" s="91"/>
      <c r="Q105" s="91"/>
      <c r="S105" s="34"/>
      <c r="T105" s="35"/>
      <c r="W105" s="87"/>
      <c r="X105" s="34"/>
      <c r="Y105" s="34"/>
      <c r="Z105" s="34"/>
      <c r="AA105" s="35"/>
      <c r="AB105" s="87"/>
      <c r="AC105" s="88"/>
      <c r="AD105" s="91"/>
      <c r="AE105" s="88"/>
      <c r="AF105" s="88"/>
      <c r="AG105" s="91"/>
      <c r="AH105" s="87"/>
      <c r="AI105" s="88"/>
      <c r="AJ105" s="91"/>
      <c r="AK105" s="88"/>
      <c r="AL105" s="91"/>
      <c r="AO105" s="87"/>
      <c r="AW105" s="88"/>
    </row>
    <row r="106" spans="1:49" x14ac:dyDescent="0.3">
      <c r="A106" s="1"/>
      <c r="C106" s="87"/>
      <c r="D106" s="87"/>
      <c r="E106" s="88"/>
      <c r="F106" s="89"/>
      <c r="G106" s="90"/>
      <c r="H106" s="88"/>
      <c r="I106" s="91"/>
      <c r="J106" s="87"/>
      <c r="K106" s="88"/>
      <c r="L106" s="91"/>
      <c r="M106" s="87"/>
      <c r="N106" s="91"/>
      <c r="O106" s="91"/>
      <c r="P106" s="91"/>
      <c r="Q106" s="91"/>
      <c r="S106" s="34"/>
      <c r="T106" s="35"/>
      <c r="W106" s="87"/>
      <c r="X106" s="34"/>
      <c r="Y106" s="34"/>
      <c r="Z106" s="34"/>
      <c r="AA106" s="35"/>
      <c r="AB106" s="87"/>
      <c r="AC106" s="88"/>
      <c r="AD106" s="91"/>
      <c r="AE106" s="88"/>
      <c r="AF106" s="88"/>
      <c r="AG106" s="91"/>
      <c r="AH106" s="87"/>
      <c r="AI106" s="88"/>
      <c r="AJ106" s="91"/>
      <c r="AK106" s="88"/>
      <c r="AL106" s="91"/>
      <c r="AO106" s="87"/>
      <c r="AW106" s="88"/>
    </row>
    <row r="107" spans="1:49" x14ac:dyDescent="0.3">
      <c r="A107" s="1"/>
      <c r="C107" s="87"/>
      <c r="D107" s="87"/>
      <c r="E107" s="88"/>
      <c r="F107" s="89"/>
      <c r="G107" s="90"/>
      <c r="H107" s="88"/>
      <c r="I107" s="91"/>
      <c r="J107" s="87"/>
      <c r="K107" s="88"/>
      <c r="L107" s="91"/>
      <c r="M107" s="87"/>
      <c r="N107" s="91"/>
      <c r="O107" s="91"/>
      <c r="P107" s="91"/>
      <c r="Q107" s="91"/>
      <c r="S107" s="34"/>
      <c r="T107" s="35"/>
      <c r="W107" s="87"/>
      <c r="X107" s="34"/>
      <c r="Y107" s="34"/>
      <c r="Z107" s="34"/>
      <c r="AA107" s="35"/>
      <c r="AB107" s="87"/>
      <c r="AC107" s="88"/>
      <c r="AD107" s="91"/>
      <c r="AE107" s="88"/>
      <c r="AF107" s="88"/>
      <c r="AG107" s="91"/>
      <c r="AH107" s="87"/>
      <c r="AI107" s="88"/>
      <c r="AJ107" s="91"/>
      <c r="AK107" s="88"/>
      <c r="AL107" s="91"/>
      <c r="AO107" s="87"/>
      <c r="AW107" s="88"/>
    </row>
    <row r="108" spans="1:49" x14ac:dyDescent="0.3">
      <c r="A108" s="1"/>
      <c r="C108" s="87"/>
      <c r="D108" s="87"/>
      <c r="E108" s="88"/>
      <c r="F108" s="89"/>
      <c r="G108" s="90"/>
      <c r="H108" s="88"/>
      <c r="I108" s="91"/>
      <c r="J108" s="87"/>
      <c r="K108" s="88"/>
      <c r="L108" s="91"/>
      <c r="M108" s="87"/>
      <c r="N108" s="91"/>
      <c r="O108" s="91"/>
      <c r="P108" s="91"/>
      <c r="Q108" s="91"/>
      <c r="S108" s="34"/>
      <c r="T108" s="35"/>
      <c r="W108" s="87"/>
      <c r="X108" s="34"/>
      <c r="Y108" s="34"/>
      <c r="Z108" s="34"/>
      <c r="AA108" s="35"/>
      <c r="AB108" s="87"/>
      <c r="AC108" s="88"/>
      <c r="AD108" s="91"/>
      <c r="AE108" s="88"/>
      <c r="AF108" s="88"/>
      <c r="AG108" s="91"/>
      <c r="AH108" s="87"/>
      <c r="AI108" s="88"/>
      <c r="AJ108" s="91"/>
      <c r="AK108" s="88"/>
      <c r="AL108" s="91"/>
      <c r="AO108" s="87"/>
      <c r="AW108" s="88"/>
    </row>
    <row r="109" spans="1:49" x14ac:dyDescent="0.3">
      <c r="A109" s="1"/>
      <c r="C109" s="87"/>
      <c r="D109" s="87"/>
      <c r="E109" s="88"/>
      <c r="F109" s="89"/>
      <c r="G109" s="90"/>
      <c r="H109" s="88"/>
      <c r="I109" s="91"/>
      <c r="J109" s="87"/>
      <c r="K109" s="88"/>
      <c r="L109" s="91"/>
      <c r="M109" s="87"/>
      <c r="N109" s="91"/>
      <c r="O109" s="91"/>
      <c r="P109" s="91"/>
      <c r="Q109" s="91"/>
      <c r="S109" s="34"/>
      <c r="T109" s="35"/>
      <c r="W109" s="87"/>
      <c r="X109" s="34"/>
      <c r="Y109" s="34"/>
      <c r="Z109" s="34"/>
      <c r="AA109" s="35"/>
      <c r="AB109" s="87"/>
      <c r="AC109" s="88"/>
      <c r="AD109" s="91"/>
      <c r="AE109" s="88"/>
      <c r="AF109" s="88"/>
      <c r="AG109" s="91"/>
      <c r="AH109" s="87"/>
      <c r="AI109" s="88"/>
      <c r="AJ109" s="91"/>
      <c r="AK109" s="88"/>
      <c r="AL109" s="91"/>
      <c r="AO109" s="87"/>
      <c r="AW109" s="88"/>
    </row>
    <row r="110" spans="1:49" x14ac:dyDescent="0.3">
      <c r="A110" s="1"/>
      <c r="C110" s="87"/>
      <c r="D110" s="87"/>
      <c r="E110" s="88"/>
      <c r="F110" s="89"/>
      <c r="G110" s="90"/>
      <c r="H110" s="88"/>
      <c r="I110" s="91"/>
      <c r="J110" s="87"/>
      <c r="K110" s="88"/>
      <c r="L110" s="91"/>
      <c r="M110" s="87"/>
      <c r="N110" s="91"/>
      <c r="O110" s="91"/>
      <c r="P110" s="91"/>
      <c r="Q110" s="91"/>
      <c r="S110" s="34"/>
      <c r="T110" s="35"/>
      <c r="W110" s="87"/>
      <c r="X110" s="34"/>
      <c r="Y110" s="34"/>
      <c r="Z110" s="34"/>
      <c r="AA110" s="35"/>
      <c r="AB110" s="87"/>
      <c r="AC110" s="88"/>
      <c r="AD110" s="91"/>
      <c r="AE110" s="88"/>
      <c r="AF110" s="88"/>
      <c r="AG110" s="91"/>
      <c r="AH110" s="87"/>
      <c r="AI110" s="88"/>
      <c r="AJ110" s="91"/>
      <c r="AK110" s="88"/>
      <c r="AL110" s="91"/>
      <c r="AO110" s="87"/>
      <c r="AW110" s="88"/>
    </row>
    <row r="111" spans="1:49" x14ac:dyDescent="0.3">
      <c r="A111" s="1"/>
      <c r="C111" s="87"/>
      <c r="D111" s="87"/>
      <c r="E111" s="88"/>
      <c r="F111" s="89"/>
      <c r="G111" s="90"/>
      <c r="H111" s="88"/>
      <c r="I111" s="91"/>
      <c r="J111" s="87"/>
      <c r="K111" s="88"/>
      <c r="L111" s="91"/>
      <c r="M111" s="87"/>
      <c r="N111" s="91"/>
      <c r="O111" s="91"/>
      <c r="P111" s="91"/>
      <c r="Q111" s="91"/>
      <c r="S111" s="34"/>
      <c r="T111" s="35"/>
      <c r="W111" s="87"/>
      <c r="X111" s="34"/>
      <c r="Y111" s="34"/>
      <c r="Z111" s="34"/>
      <c r="AA111" s="35"/>
      <c r="AB111" s="87"/>
      <c r="AC111" s="88"/>
      <c r="AD111" s="91"/>
      <c r="AE111" s="88"/>
      <c r="AF111" s="88"/>
      <c r="AG111" s="91"/>
      <c r="AH111" s="87"/>
      <c r="AI111" s="88"/>
      <c r="AJ111" s="91"/>
      <c r="AK111" s="88"/>
      <c r="AL111" s="91"/>
      <c r="AO111" s="87"/>
      <c r="AW111" s="88"/>
    </row>
    <row r="112" spans="1:49" x14ac:dyDescent="0.3">
      <c r="A112" s="1"/>
      <c r="C112" s="87"/>
      <c r="D112" s="87"/>
      <c r="E112" s="88"/>
      <c r="F112" s="89"/>
      <c r="G112" s="90"/>
      <c r="H112" s="88"/>
      <c r="I112" s="91"/>
      <c r="J112" s="87"/>
      <c r="K112" s="88"/>
      <c r="L112" s="91"/>
      <c r="M112" s="87"/>
      <c r="N112" s="91"/>
      <c r="O112" s="91"/>
      <c r="P112" s="91"/>
      <c r="Q112" s="91"/>
      <c r="S112" s="34"/>
      <c r="T112" s="35"/>
      <c r="W112" s="87"/>
      <c r="X112" s="34"/>
      <c r="Y112" s="34"/>
      <c r="Z112" s="34"/>
      <c r="AA112" s="35"/>
      <c r="AB112" s="87"/>
      <c r="AC112" s="88"/>
      <c r="AD112" s="91"/>
      <c r="AE112" s="88"/>
      <c r="AF112" s="88"/>
      <c r="AG112" s="91"/>
      <c r="AH112" s="87"/>
      <c r="AI112" s="88"/>
      <c r="AJ112" s="91"/>
      <c r="AK112" s="88"/>
      <c r="AL112" s="91"/>
      <c r="AO112" s="87"/>
      <c r="AW112" s="88"/>
    </row>
    <row r="113" spans="1:49" x14ac:dyDescent="0.3">
      <c r="A113" s="1"/>
      <c r="C113" s="87"/>
      <c r="D113" s="87"/>
      <c r="E113" s="88"/>
      <c r="F113" s="89"/>
      <c r="G113" s="90"/>
      <c r="H113" s="88"/>
      <c r="I113" s="91"/>
      <c r="J113" s="87"/>
      <c r="K113" s="88"/>
      <c r="L113" s="91"/>
      <c r="M113" s="87"/>
      <c r="N113" s="91"/>
      <c r="O113" s="91"/>
      <c r="P113" s="91"/>
      <c r="Q113" s="91"/>
      <c r="S113" s="34"/>
      <c r="T113" s="35"/>
      <c r="W113" s="87"/>
      <c r="X113" s="34"/>
      <c r="Y113" s="34"/>
      <c r="Z113" s="34"/>
      <c r="AA113" s="35"/>
      <c r="AB113" s="87"/>
      <c r="AC113" s="88"/>
      <c r="AD113" s="91"/>
      <c r="AE113" s="88"/>
      <c r="AF113" s="88"/>
      <c r="AG113" s="91"/>
      <c r="AH113" s="87"/>
      <c r="AI113" s="88"/>
      <c r="AJ113" s="91"/>
      <c r="AK113" s="88"/>
      <c r="AL113" s="91"/>
      <c r="AO113" s="87"/>
      <c r="AW113" s="88"/>
    </row>
    <row r="114" spans="1:49" x14ac:dyDescent="0.3">
      <c r="A114" s="1"/>
      <c r="C114" s="87"/>
      <c r="D114" s="87"/>
      <c r="E114" s="88"/>
      <c r="F114" s="89"/>
      <c r="G114" s="90"/>
      <c r="H114" s="88"/>
      <c r="I114" s="91"/>
      <c r="J114" s="87"/>
      <c r="K114" s="88"/>
      <c r="L114" s="91"/>
      <c r="M114" s="87"/>
      <c r="N114" s="91"/>
      <c r="O114" s="91"/>
      <c r="P114" s="91"/>
      <c r="Q114" s="91"/>
      <c r="S114" s="34"/>
      <c r="T114" s="35"/>
      <c r="W114" s="87"/>
      <c r="X114" s="34"/>
      <c r="Y114" s="34"/>
      <c r="Z114" s="34"/>
      <c r="AA114" s="35"/>
      <c r="AB114" s="87"/>
      <c r="AC114" s="88"/>
      <c r="AD114" s="91"/>
      <c r="AE114" s="88"/>
      <c r="AF114" s="88"/>
      <c r="AG114" s="91"/>
      <c r="AH114" s="87"/>
      <c r="AI114" s="88"/>
      <c r="AJ114" s="91"/>
      <c r="AK114" s="88"/>
      <c r="AL114" s="91"/>
      <c r="AO114" s="87"/>
      <c r="AW114" s="88"/>
    </row>
    <row r="115" spans="1:49" x14ac:dyDescent="0.3">
      <c r="A115" s="1"/>
      <c r="C115" s="87"/>
      <c r="D115" s="87"/>
      <c r="E115" s="88"/>
      <c r="F115" s="89"/>
      <c r="G115" s="90"/>
      <c r="H115" s="88"/>
      <c r="I115" s="91"/>
      <c r="J115" s="87"/>
      <c r="K115" s="88"/>
      <c r="L115" s="91"/>
      <c r="M115" s="87"/>
      <c r="N115" s="91"/>
      <c r="O115" s="91"/>
      <c r="P115" s="91"/>
      <c r="Q115" s="91"/>
      <c r="S115" s="34"/>
      <c r="T115" s="35"/>
      <c r="W115" s="87"/>
      <c r="X115" s="34"/>
      <c r="Y115" s="34"/>
      <c r="Z115" s="34"/>
      <c r="AA115" s="35"/>
      <c r="AB115" s="87"/>
      <c r="AC115" s="88"/>
      <c r="AD115" s="91"/>
      <c r="AE115" s="88"/>
      <c r="AF115" s="88"/>
      <c r="AG115" s="91"/>
      <c r="AH115" s="87"/>
      <c r="AI115" s="88"/>
      <c r="AJ115" s="91"/>
      <c r="AK115" s="88"/>
      <c r="AL115" s="91"/>
      <c r="AO115" s="87"/>
      <c r="AW115" s="88"/>
    </row>
    <row r="116" spans="1:49" x14ac:dyDescent="0.3">
      <c r="A116" s="1"/>
      <c r="C116" s="87"/>
      <c r="D116" s="87"/>
      <c r="E116" s="88"/>
      <c r="F116" s="89"/>
      <c r="G116" s="90"/>
      <c r="H116" s="88"/>
      <c r="I116" s="91"/>
      <c r="J116" s="87"/>
      <c r="K116" s="88"/>
      <c r="L116" s="91"/>
      <c r="M116" s="87"/>
      <c r="N116" s="91"/>
      <c r="O116" s="91"/>
      <c r="P116" s="91"/>
      <c r="Q116" s="91"/>
      <c r="S116" s="34"/>
      <c r="T116" s="35"/>
      <c r="W116" s="87"/>
      <c r="X116" s="34"/>
      <c r="Y116" s="34"/>
      <c r="Z116" s="34"/>
      <c r="AA116" s="35"/>
      <c r="AB116" s="87"/>
      <c r="AC116" s="88"/>
      <c r="AD116" s="91"/>
      <c r="AE116" s="88"/>
      <c r="AF116" s="88"/>
      <c r="AG116" s="91"/>
      <c r="AH116" s="87"/>
      <c r="AI116" s="88"/>
      <c r="AJ116" s="91"/>
      <c r="AK116" s="88"/>
      <c r="AL116" s="91"/>
      <c r="AO116" s="87"/>
      <c r="AW116" s="88"/>
    </row>
    <row r="117" spans="1:49" x14ac:dyDescent="0.3">
      <c r="A117" s="1"/>
      <c r="C117" s="87"/>
      <c r="D117" s="87"/>
      <c r="E117" s="88"/>
      <c r="F117" s="89"/>
      <c r="G117" s="90"/>
      <c r="H117" s="88"/>
      <c r="I117" s="91"/>
      <c r="J117" s="87"/>
      <c r="K117" s="88"/>
      <c r="L117" s="91"/>
      <c r="M117" s="87"/>
      <c r="N117" s="91"/>
      <c r="O117" s="91"/>
      <c r="P117" s="91"/>
      <c r="Q117" s="91"/>
      <c r="S117" s="34"/>
      <c r="T117" s="35"/>
      <c r="W117" s="87"/>
      <c r="X117" s="34"/>
      <c r="Y117" s="34"/>
      <c r="Z117" s="34"/>
      <c r="AA117" s="35"/>
      <c r="AB117" s="87"/>
      <c r="AC117" s="88"/>
      <c r="AD117" s="91"/>
      <c r="AE117" s="88"/>
      <c r="AF117" s="88"/>
      <c r="AG117" s="91"/>
      <c r="AH117" s="87"/>
      <c r="AI117" s="88"/>
      <c r="AJ117" s="91"/>
      <c r="AK117" s="88"/>
      <c r="AL117" s="91"/>
      <c r="AO117" s="87"/>
      <c r="AW117" s="88"/>
    </row>
    <row r="118" spans="1:49" x14ac:dyDescent="0.3">
      <c r="A118" s="1"/>
      <c r="C118" s="87"/>
      <c r="D118" s="87"/>
      <c r="E118" s="88"/>
      <c r="F118" s="89"/>
      <c r="G118" s="90"/>
      <c r="H118" s="88"/>
      <c r="I118" s="91"/>
      <c r="J118" s="87"/>
      <c r="K118" s="88"/>
      <c r="L118" s="91"/>
      <c r="M118" s="87"/>
      <c r="N118" s="91"/>
      <c r="O118" s="91"/>
      <c r="P118" s="91"/>
      <c r="Q118" s="91"/>
      <c r="S118" s="34"/>
      <c r="T118" s="35"/>
      <c r="W118" s="87"/>
      <c r="X118" s="34"/>
      <c r="Y118" s="34"/>
      <c r="Z118" s="34"/>
      <c r="AA118" s="35"/>
      <c r="AB118" s="87"/>
      <c r="AC118" s="88"/>
      <c r="AD118" s="91"/>
      <c r="AE118" s="88"/>
      <c r="AF118" s="88"/>
      <c r="AG118" s="91"/>
      <c r="AH118" s="87"/>
      <c r="AI118" s="88"/>
      <c r="AJ118" s="91"/>
      <c r="AK118" s="88"/>
      <c r="AL118" s="91"/>
      <c r="AO118" s="87"/>
      <c r="AW118" s="88"/>
    </row>
    <row r="119" spans="1:49" x14ac:dyDescent="0.3">
      <c r="A119" s="1"/>
      <c r="C119" s="87"/>
      <c r="D119" s="87"/>
      <c r="E119" s="88"/>
      <c r="F119" s="89"/>
      <c r="G119" s="90"/>
      <c r="H119" s="88"/>
      <c r="I119" s="91"/>
      <c r="J119" s="87"/>
      <c r="K119" s="88"/>
      <c r="L119" s="91"/>
      <c r="M119" s="87"/>
      <c r="N119" s="91"/>
      <c r="O119" s="91"/>
      <c r="P119" s="91"/>
      <c r="Q119" s="91"/>
      <c r="S119" s="34"/>
      <c r="T119" s="35"/>
      <c r="W119" s="87"/>
      <c r="X119" s="34"/>
      <c r="Y119" s="34"/>
      <c r="Z119" s="34"/>
      <c r="AA119" s="35"/>
      <c r="AB119" s="87"/>
      <c r="AC119" s="88"/>
      <c r="AD119" s="91"/>
      <c r="AE119" s="88"/>
      <c r="AF119" s="88"/>
      <c r="AG119" s="91"/>
      <c r="AH119" s="87"/>
      <c r="AI119" s="88"/>
      <c r="AJ119" s="91"/>
      <c r="AK119" s="88"/>
      <c r="AL119" s="91"/>
      <c r="AO119" s="87"/>
      <c r="AW119" s="88"/>
    </row>
    <row r="120" spans="1:49" x14ac:dyDescent="0.3">
      <c r="A120" s="1"/>
      <c r="C120" s="87"/>
      <c r="D120" s="87"/>
      <c r="E120" s="88"/>
      <c r="F120" s="89"/>
      <c r="G120" s="90"/>
      <c r="H120" s="88"/>
      <c r="I120" s="91"/>
      <c r="J120" s="87"/>
      <c r="K120" s="88"/>
      <c r="L120" s="91"/>
      <c r="M120" s="87"/>
      <c r="N120" s="91"/>
      <c r="O120" s="91"/>
      <c r="P120" s="91"/>
      <c r="Q120" s="91"/>
      <c r="S120" s="34"/>
      <c r="T120" s="35"/>
      <c r="W120" s="87"/>
      <c r="X120" s="34"/>
      <c r="Y120" s="34"/>
      <c r="Z120" s="34"/>
      <c r="AA120" s="35"/>
      <c r="AB120" s="87"/>
      <c r="AC120" s="88"/>
      <c r="AD120" s="91"/>
      <c r="AE120" s="88"/>
      <c r="AF120" s="88"/>
      <c r="AG120" s="91"/>
      <c r="AH120" s="87"/>
      <c r="AI120" s="88"/>
      <c r="AJ120" s="91"/>
      <c r="AK120" s="88"/>
      <c r="AL120" s="91"/>
      <c r="AO120" s="87"/>
      <c r="AW120" s="88"/>
    </row>
    <row r="121" spans="1:49" x14ac:dyDescent="0.3">
      <c r="A121" s="1"/>
      <c r="C121" s="87"/>
      <c r="D121" s="87"/>
      <c r="E121" s="88"/>
      <c r="F121" s="89"/>
      <c r="G121" s="90"/>
      <c r="H121" s="88"/>
      <c r="I121" s="91"/>
      <c r="J121" s="87"/>
      <c r="K121" s="88"/>
      <c r="L121" s="91"/>
      <c r="M121" s="87"/>
      <c r="N121" s="91"/>
      <c r="O121" s="91"/>
      <c r="P121" s="91"/>
      <c r="Q121" s="91"/>
      <c r="S121" s="34"/>
      <c r="T121" s="35"/>
      <c r="W121" s="87"/>
      <c r="X121" s="34"/>
      <c r="Y121" s="34"/>
      <c r="Z121" s="34"/>
      <c r="AA121" s="35"/>
      <c r="AB121" s="87"/>
      <c r="AC121" s="88"/>
      <c r="AD121" s="91"/>
      <c r="AE121" s="88"/>
      <c r="AF121" s="88"/>
      <c r="AG121" s="91"/>
      <c r="AH121" s="87"/>
      <c r="AI121" s="88"/>
      <c r="AJ121" s="91"/>
      <c r="AK121" s="88"/>
      <c r="AL121" s="91"/>
      <c r="AO121" s="87"/>
      <c r="AW121" s="88"/>
    </row>
    <row r="122" spans="1:49" x14ac:dyDescent="0.3">
      <c r="A122" s="1"/>
      <c r="C122" s="87"/>
      <c r="D122" s="87"/>
      <c r="E122" s="88"/>
      <c r="F122" s="89"/>
      <c r="G122" s="90"/>
      <c r="H122" s="88"/>
      <c r="I122" s="91"/>
      <c r="J122" s="87"/>
      <c r="K122" s="88"/>
      <c r="L122" s="91"/>
      <c r="M122" s="87"/>
      <c r="N122" s="91"/>
      <c r="O122" s="91"/>
      <c r="P122" s="91"/>
      <c r="Q122" s="91"/>
      <c r="S122" s="34"/>
      <c r="T122" s="35"/>
      <c r="W122" s="87"/>
      <c r="X122" s="34"/>
      <c r="Y122" s="34"/>
      <c r="Z122" s="34"/>
      <c r="AA122" s="35"/>
      <c r="AB122" s="87"/>
      <c r="AC122" s="88"/>
      <c r="AD122" s="91"/>
      <c r="AE122" s="88"/>
      <c r="AF122" s="88"/>
      <c r="AG122" s="91"/>
      <c r="AH122" s="87"/>
      <c r="AI122" s="88"/>
      <c r="AJ122" s="91"/>
      <c r="AK122" s="88"/>
      <c r="AL122" s="91"/>
      <c r="AO122" s="87"/>
      <c r="AW122" s="88"/>
    </row>
    <row r="123" spans="1:49" x14ac:dyDescent="0.3">
      <c r="A123" s="1"/>
      <c r="C123" s="87"/>
      <c r="D123" s="87"/>
      <c r="E123" s="88"/>
      <c r="F123" s="89"/>
      <c r="G123" s="90"/>
      <c r="H123" s="88"/>
      <c r="I123" s="91"/>
      <c r="J123" s="87"/>
      <c r="K123" s="88"/>
      <c r="L123" s="91"/>
      <c r="M123" s="87"/>
      <c r="N123" s="91"/>
      <c r="O123" s="91"/>
      <c r="P123" s="91"/>
      <c r="Q123" s="91"/>
      <c r="S123" s="34"/>
      <c r="T123" s="35"/>
      <c r="W123" s="87"/>
      <c r="X123" s="34"/>
      <c r="Y123" s="34"/>
      <c r="Z123" s="34"/>
      <c r="AA123" s="35"/>
      <c r="AB123" s="87"/>
      <c r="AC123" s="88"/>
      <c r="AD123" s="91"/>
      <c r="AE123" s="88"/>
      <c r="AF123" s="88"/>
      <c r="AG123" s="91"/>
      <c r="AH123" s="87"/>
      <c r="AI123" s="88"/>
      <c r="AJ123" s="91"/>
      <c r="AK123" s="88"/>
      <c r="AL123" s="91"/>
      <c r="AO123" s="87"/>
      <c r="AW123" s="88"/>
    </row>
    <row r="124" spans="1:49" x14ac:dyDescent="0.3">
      <c r="A124" s="1"/>
      <c r="C124" s="87"/>
      <c r="D124" s="87"/>
      <c r="E124" s="88"/>
      <c r="F124" s="89"/>
      <c r="G124" s="90"/>
      <c r="H124" s="88"/>
      <c r="I124" s="91"/>
      <c r="J124" s="87"/>
      <c r="K124" s="88"/>
      <c r="L124" s="91"/>
      <c r="M124" s="87"/>
      <c r="N124" s="91"/>
      <c r="O124" s="91"/>
      <c r="P124" s="91"/>
      <c r="Q124" s="91"/>
      <c r="S124" s="34"/>
      <c r="T124" s="35"/>
      <c r="W124" s="87"/>
      <c r="X124" s="34"/>
      <c r="Y124" s="34"/>
      <c r="Z124" s="34"/>
      <c r="AA124" s="35"/>
      <c r="AB124" s="87"/>
      <c r="AC124" s="88"/>
      <c r="AD124" s="91"/>
      <c r="AE124" s="88"/>
      <c r="AF124" s="88"/>
      <c r="AG124" s="91"/>
      <c r="AH124" s="87"/>
      <c r="AI124" s="88"/>
      <c r="AJ124" s="91"/>
      <c r="AK124" s="88"/>
      <c r="AL124" s="91"/>
      <c r="AO124" s="87"/>
      <c r="AW124" s="88"/>
    </row>
    <row r="125" spans="1:49" x14ac:dyDescent="0.3">
      <c r="A125" s="1"/>
      <c r="C125" s="87"/>
      <c r="D125" s="87"/>
      <c r="E125" s="88"/>
      <c r="F125" s="89"/>
      <c r="G125" s="90"/>
      <c r="H125" s="88"/>
      <c r="I125" s="91"/>
      <c r="J125" s="87"/>
      <c r="K125" s="88"/>
      <c r="L125" s="91"/>
      <c r="M125" s="87"/>
      <c r="N125" s="91"/>
      <c r="O125" s="91"/>
      <c r="P125" s="91"/>
      <c r="Q125" s="91"/>
      <c r="S125" s="34"/>
      <c r="T125" s="35"/>
      <c r="W125" s="87"/>
      <c r="X125" s="34"/>
      <c r="Y125" s="34"/>
      <c r="Z125" s="34"/>
      <c r="AA125" s="35"/>
      <c r="AB125" s="87"/>
      <c r="AC125" s="88"/>
      <c r="AD125" s="91"/>
      <c r="AE125" s="88"/>
      <c r="AF125" s="88"/>
      <c r="AG125" s="91"/>
      <c r="AH125" s="87"/>
      <c r="AI125" s="88"/>
      <c r="AJ125" s="91"/>
      <c r="AK125" s="88"/>
      <c r="AL125" s="91"/>
      <c r="AO125" s="87"/>
      <c r="AW125" s="88"/>
    </row>
  </sheetData>
  <sortState xmlns:xlrd2="http://schemas.microsoft.com/office/spreadsheetml/2017/richdata2" ref="B3:AR37">
    <sortCondition descending="1" ref="AR3:AR37"/>
  </sortState>
  <mergeCells count="2">
    <mergeCell ref="AT14:AV18"/>
    <mergeCell ref="AT19:AV24"/>
  </mergeCells>
  <pageMargins left="0.7" right="0.7" top="0.75" bottom="0.75" header="0.3" footer="0.3"/>
  <pageSetup scale="5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jim garrison</dc:creator>
  <cp:lastModifiedBy>jgg1952@att.net</cp:lastModifiedBy>
  <cp:lastPrinted>2023-11-02T17:31:08Z</cp:lastPrinted>
  <dcterms:created xsi:type="dcterms:W3CDTF">2023-03-02T22:10:43Z</dcterms:created>
  <dcterms:modified xsi:type="dcterms:W3CDTF">2023-11-03T12:24:45Z</dcterms:modified>
</cp:coreProperties>
</file>